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 activeTab="2"/>
  </bookViews>
  <sheets>
    <sheet name="II Year JULY 2021" sheetId="7" r:id="rId1"/>
    <sheet name="EXTRA SUBJECTS" sheetId="8" r:id="rId2"/>
    <sheet name="FOUNDATION COURSES" sheetId="9" r:id="rId3"/>
  </sheets>
  <calcPr calcId="124519"/>
</workbook>
</file>

<file path=xl/calcChain.xml><?xml version="1.0" encoding="utf-8"?>
<calcChain xmlns="http://schemas.openxmlformats.org/spreadsheetml/2006/main">
  <c r="AD44" i="7"/>
  <c r="AE44"/>
  <c r="AD40" s="1"/>
  <c r="AF44"/>
  <c r="AA38"/>
  <c r="AB38"/>
  <c r="AC38"/>
  <c r="X30"/>
  <c r="Y30"/>
  <c r="X13" s="1"/>
  <c r="Z30"/>
  <c r="R30"/>
  <c r="S30"/>
  <c r="T30"/>
  <c r="X11"/>
  <c r="Y11"/>
  <c r="Z11"/>
  <c r="Y16" i="9"/>
  <c r="X16"/>
  <c r="AG30" i="7"/>
  <c r="AH30"/>
  <c r="AI30"/>
  <c r="AD30"/>
  <c r="AE30"/>
  <c r="Y38"/>
  <c r="Z38"/>
  <c r="AA30"/>
  <c r="AB30"/>
  <c r="AA13" s="1"/>
  <c r="K44"/>
  <c r="L44"/>
  <c r="M44"/>
  <c r="E44"/>
  <c r="F44"/>
  <c r="G44"/>
  <c r="X38"/>
  <c r="Q23" i="9"/>
  <c r="R23"/>
  <c r="L23"/>
  <c r="M23"/>
  <c r="G23"/>
  <c r="H23"/>
  <c r="B23"/>
  <c r="C23"/>
  <c r="S16"/>
  <c r="T15"/>
  <c r="T16"/>
  <c r="S15"/>
  <c r="T13"/>
  <c r="T14"/>
  <c r="S14"/>
  <c r="U38" i="7"/>
  <c r="V38"/>
  <c r="AG32"/>
  <c r="B44"/>
  <c r="C44"/>
  <c r="H44"/>
  <c r="I44"/>
  <c r="O44"/>
  <c r="P44"/>
  <c r="R44"/>
  <c r="S44"/>
  <c r="U44"/>
  <c r="V44"/>
  <c r="X44"/>
  <c r="Y44"/>
  <c r="AA44"/>
  <c r="AB44"/>
  <c r="AC19"/>
  <c r="D30"/>
  <c r="N17" i="9"/>
  <c r="O17"/>
  <c r="N16"/>
  <c r="O16"/>
  <c r="AH24" i="7"/>
  <c r="AG20" s="1"/>
  <c r="AG24"/>
  <c r="AI22"/>
  <c r="AI24" s="1"/>
  <c r="O15" i="9"/>
  <c r="N15"/>
  <c r="AI28" i="7"/>
  <c r="AF28"/>
  <c r="AF30" s="1"/>
  <c r="AI27"/>
  <c r="AF27"/>
  <c r="K23" i="8"/>
  <c r="J23"/>
  <c r="K22"/>
  <c r="J22"/>
  <c r="K21"/>
  <c r="J21"/>
  <c r="K20"/>
  <c r="J20"/>
  <c r="K19"/>
  <c r="J19"/>
  <c r="E23"/>
  <c r="D23"/>
  <c r="E22"/>
  <c r="D22"/>
  <c r="E21"/>
  <c r="D21"/>
  <c r="E20"/>
  <c r="D20"/>
  <c r="E19"/>
  <c r="D19"/>
  <c r="D5"/>
  <c r="O14" i="9"/>
  <c r="N14"/>
  <c r="O13"/>
  <c r="N13"/>
  <c r="Z16" i="7"/>
  <c r="D18"/>
  <c r="D17"/>
  <c r="D7" i="9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I6"/>
  <c r="J6"/>
  <c r="N9"/>
  <c r="O9"/>
  <c r="D6"/>
  <c r="AD7"/>
  <c r="AC7"/>
  <c r="AD6"/>
  <c r="AC6"/>
  <c r="I8"/>
  <c r="J8"/>
  <c r="I9"/>
  <c r="J9"/>
  <c r="I10"/>
  <c r="J10"/>
  <c r="I11"/>
  <c r="J11"/>
  <c r="I12"/>
  <c r="J12"/>
  <c r="I13"/>
  <c r="J13"/>
  <c r="I14"/>
  <c r="J14"/>
  <c r="I15"/>
  <c r="J15"/>
  <c r="I16"/>
  <c r="J16"/>
  <c r="I7"/>
  <c r="S8"/>
  <c r="T8"/>
  <c r="S9"/>
  <c r="T9"/>
  <c r="S10"/>
  <c r="T10"/>
  <c r="S11"/>
  <c r="T11"/>
  <c r="S12"/>
  <c r="T12"/>
  <c r="S13"/>
  <c r="J7"/>
  <c r="Y15"/>
  <c r="X15"/>
  <c r="O12"/>
  <c r="N12"/>
  <c r="Y14"/>
  <c r="X14"/>
  <c r="O11"/>
  <c r="N11"/>
  <c r="Y13"/>
  <c r="X13"/>
  <c r="Y12"/>
  <c r="X12"/>
  <c r="O10"/>
  <c r="N10"/>
  <c r="Y11"/>
  <c r="X11"/>
  <c r="Y10"/>
  <c r="X10"/>
  <c r="O8"/>
  <c r="N8"/>
  <c r="Y9"/>
  <c r="X9"/>
  <c r="T7"/>
  <c r="S7"/>
  <c r="O7"/>
  <c r="N7"/>
  <c r="Y8"/>
  <c r="X8"/>
  <c r="O6"/>
  <c r="N6"/>
  <c r="Y7"/>
  <c r="X7"/>
  <c r="Y6"/>
  <c r="X6"/>
  <c r="T6"/>
  <c r="S6"/>
  <c r="E6"/>
  <c r="J42" i="7"/>
  <c r="J43"/>
  <c r="M42"/>
  <c r="M43"/>
  <c r="G42"/>
  <c r="G43"/>
  <c r="K15" i="8"/>
  <c r="J15"/>
  <c r="E15"/>
  <c r="D15"/>
  <c r="K14"/>
  <c r="J14"/>
  <c r="E14"/>
  <c r="D14"/>
  <c r="K13"/>
  <c r="J13"/>
  <c r="E13"/>
  <c r="D13"/>
  <c r="K12"/>
  <c r="J12"/>
  <c r="E12"/>
  <c r="D12"/>
  <c r="K8"/>
  <c r="J8"/>
  <c r="K7"/>
  <c r="J7"/>
  <c r="E7"/>
  <c r="D7"/>
  <c r="K6"/>
  <c r="J6"/>
  <c r="E6"/>
  <c r="D6"/>
  <c r="K5"/>
  <c r="J5"/>
  <c r="E5"/>
  <c r="K4"/>
  <c r="J4"/>
  <c r="E4"/>
  <c r="D4"/>
  <c r="K3"/>
  <c r="J3"/>
  <c r="E3"/>
  <c r="D3"/>
  <c r="M19" i="7"/>
  <c r="M20"/>
  <c r="M21"/>
  <c r="M23"/>
  <c r="M25"/>
  <c r="M29"/>
  <c r="J19"/>
  <c r="J20"/>
  <c r="J21"/>
  <c r="J23"/>
  <c r="J25"/>
  <c r="J29"/>
  <c r="G19"/>
  <c r="G20"/>
  <c r="G21"/>
  <c r="G23"/>
  <c r="G25"/>
  <c r="G29"/>
  <c r="AC43"/>
  <c r="AC44" s="1"/>
  <c r="W43"/>
  <c r="T43"/>
  <c r="Q43"/>
  <c r="D43"/>
  <c r="Z42"/>
  <c r="W42"/>
  <c r="T42"/>
  <c r="Q42"/>
  <c r="D42"/>
  <c r="D39"/>
  <c r="AH38"/>
  <c r="AG38"/>
  <c r="AE38"/>
  <c r="AD38"/>
  <c r="S38"/>
  <c r="R38"/>
  <c r="P38"/>
  <c r="O38"/>
  <c r="D38"/>
  <c r="AI37"/>
  <c r="AI38" s="1"/>
  <c r="AF37"/>
  <c r="AF38" s="1"/>
  <c r="Z37"/>
  <c r="W37"/>
  <c r="D37"/>
  <c r="AC36"/>
  <c r="Z36"/>
  <c r="W36"/>
  <c r="D36"/>
  <c r="W35"/>
  <c r="T35"/>
  <c r="Q35"/>
  <c r="D35"/>
  <c r="W34"/>
  <c r="T34"/>
  <c r="Q34"/>
  <c r="Q38" s="1"/>
  <c r="D34"/>
  <c r="P30"/>
  <c r="O30"/>
  <c r="Z29"/>
  <c r="T29"/>
  <c r="Q29"/>
  <c r="D29"/>
  <c r="Z28"/>
  <c r="Q28"/>
  <c r="D28"/>
  <c r="Z27"/>
  <c r="Q27"/>
  <c r="D27"/>
  <c r="Z26"/>
  <c r="T26"/>
  <c r="Q26"/>
  <c r="D26"/>
  <c r="AC25"/>
  <c r="Z25"/>
  <c r="Q25"/>
  <c r="D25"/>
  <c r="Z24"/>
  <c r="T24"/>
  <c r="Q24"/>
  <c r="D24"/>
  <c r="Z23"/>
  <c r="T23"/>
  <c r="Q23"/>
  <c r="D23"/>
  <c r="W22"/>
  <c r="T22"/>
  <c r="Q22"/>
  <c r="D22"/>
  <c r="W21"/>
  <c r="T21"/>
  <c r="Q21"/>
  <c r="D21"/>
  <c r="AC20"/>
  <c r="T20"/>
  <c r="Q20"/>
  <c r="D20"/>
  <c r="Z19"/>
  <c r="Q19"/>
  <c r="D19"/>
  <c r="AC16"/>
  <c r="AC30" s="1"/>
  <c r="Q16"/>
  <c r="D16"/>
  <c r="AC15"/>
  <c r="Q15"/>
  <c r="D15"/>
  <c r="V11"/>
  <c r="U11"/>
  <c r="S11"/>
  <c r="R11"/>
  <c r="P11"/>
  <c r="O11"/>
  <c r="W10"/>
  <c r="W9"/>
  <c r="T9"/>
  <c r="Q9"/>
  <c r="D9"/>
  <c r="Z8"/>
  <c r="T8"/>
  <c r="Q8"/>
  <c r="D8"/>
  <c r="W7"/>
  <c r="T7"/>
  <c r="Q7"/>
  <c r="D7"/>
  <c r="W38" l="1"/>
  <c r="U13"/>
  <c r="O23" i="9"/>
  <c r="I23"/>
  <c r="S23"/>
  <c r="J23"/>
  <c r="D23"/>
  <c r="N23"/>
  <c r="T23"/>
  <c r="E23"/>
  <c r="Q44" i="7"/>
  <c r="Z44"/>
  <c r="J44"/>
  <c r="D44"/>
  <c r="W44"/>
  <c r="T44"/>
  <c r="U40"/>
  <c r="O5"/>
  <c r="U5"/>
  <c r="E5"/>
  <c r="X40"/>
  <c r="R40"/>
  <c r="X32"/>
  <c r="R32"/>
  <c r="O32"/>
  <c r="AA32"/>
  <c r="AD26"/>
  <c r="AG26"/>
  <c r="O13"/>
  <c r="H5"/>
  <c r="X5"/>
  <c r="Q11"/>
  <c r="AA40"/>
  <c r="O40"/>
  <c r="AD32"/>
  <c r="T38"/>
  <c r="R13"/>
  <c r="Q30"/>
  <c r="W11"/>
  <c r="T11"/>
  <c r="R5"/>
  <c r="B5"/>
</calcChain>
</file>

<file path=xl/sharedStrings.xml><?xml version="1.0" encoding="utf-8"?>
<sst xmlns="http://schemas.openxmlformats.org/spreadsheetml/2006/main" count="335" uniqueCount="110">
  <si>
    <t>A</t>
  </si>
  <si>
    <t>F</t>
  </si>
  <si>
    <t>P</t>
  </si>
  <si>
    <t>CLASS</t>
  </si>
  <si>
    <t>%</t>
  </si>
  <si>
    <t xml:space="preserve">P 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</si>
  <si>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</si>
  <si>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</si>
  <si>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</si>
  <si>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</si>
  <si>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</si>
  <si>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</si>
  <si>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</si>
  <si>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</si>
  <si>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</si>
  <si>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</si>
  <si>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</si>
  <si>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</si>
  <si>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</si>
  <si>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ANDHRA LOYOLA COLLEGE (AUTONOMOUS) :: VIJAYAWADA - 520 008</t>
  </si>
  <si>
    <t>SUBJECTS</t>
  </si>
  <si>
    <t>MICROBIO.</t>
  </si>
  <si>
    <t>BOTANY</t>
  </si>
  <si>
    <t>ZOOLOGY</t>
  </si>
  <si>
    <t>FOUNDATION COURSES</t>
  </si>
  <si>
    <t>NBA - BUSINESS ADMINISTRATION</t>
  </si>
  <si>
    <t>NAM - AVIATION MANAGEMENT</t>
  </si>
  <si>
    <t>NVC - VISUAL COMMUNICATION</t>
  </si>
  <si>
    <t>NPV - PARAMEDICAL</t>
  </si>
  <si>
    <t>NEH</t>
  </si>
  <si>
    <t>NGH</t>
  </si>
  <si>
    <t>NPH</t>
  </si>
  <si>
    <t>NEM</t>
  </si>
  <si>
    <t>NCS</t>
  </si>
  <si>
    <t>NSC</t>
  </si>
  <si>
    <t>NML</t>
  </si>
  <si>
    <t>NP</t>
  </si>
  <si>
    <t>NC</t>
  </si>
  <si>
    <t>NCP</t>
  </si>
  <si>
    <t>NPC</t>
  </si>
  <si>
    <t>NMC</t>
  </si>
  <si>
    <t>NCM</t>
  </si>
  <si>
    <t>NEL</t>
  </si>
  <si>
    <t>NEC</t>
  </si>
  <si>
    <t>NPM</t>
  </si>
  <si>
    <t>NB</t>
  </si>
  <si>
    <t>NZ</t>
  </si>
  <si>
    <t>NMB</t>
  </si>
  <si>
    <t>NFC</t>
  </si>
  <si>
    <t>NO</t>
  </si>
  <si>
    <t>NOC</t>
  </si>
  <si>
    <t>PROG.IN C</t>
  </si>
  <si>
    <t>NAM</t>
  </si>
  <si>
    <t>LEADERSHIP EDUCATION</t>
  </si>
  <si>
    <t>ENTERPRENURSHIP</t>
  </si>
  <si>
    <t>COMMUNICATION SOFT SKILLS-II</t>
  </si>
  <si>
    <t>ICT-II</t>
  </si>
  <si>
    <t>NBA</t>
  </si>
  <si>
    <t>PRINCIPLES OF ANAESTHESIA</t>
  </si>
  <si>
    <t>BASIC ANETHESTIC TECHNIQUES</t>
  </si>
  <si>
    <t>ANESTHESIA TECHNOLOGY-I</t>
  </si>
  <si>
    <t>ANESTHESIA TECHNOLOGY-II</t>
  </si>
  <si>
    <t>FOOD.TECH-7</t>
  </si>
  <si>
    <t>FOOD.TECH-8</t>
  </si>
  <si>
    <t>ELECTRO.-5</t>
  </si>
  <si>
    <t>ELECTRO.-6</t>
  </si>
  <si>
    <t>EVENT MANAGEMENT</t>
  </si>
  <si>
    <t>FINANCIAL MANAGEMENT -III</t>
  </si>
  <si>
    <t>MARKETING MANAGEMENT</t>
  </si>
  <si>
    <t>PRODUCTION MANAGEMENT</t>
  </si>
  <si>
    <t>HUMAN RESOURCE MANAGEMENT</t>
  </si>
  <si>
    <t>AIRLINE NETWORK PLANNING &amp; SCHEDULING</t>
  </si>
  <si>
    <t>MARKETING RESEARCH</t>
  </si>
  <si>
    <t>HRM</t>
  </si>
  <si>
    <t>ASO</t>
  </si>
  <si>
    <t>B. L.</t>
  </si>
  <si>
    <t>ILP</t>
  </si>
  <si>
    <t>E-COM. &amp; WD</t>
  </si>
  <si>
    <t>EVENT MNGT.</t>
  </si>
  <si>
    <t>GENERAL ELECTIVE</t>
  </si>
  <si>
    <t>ANALYSIS OF THE RESULTS OF IV - SEMESTER END EXAMINATIONS :: JULY - 2021</t>
  </si>
  <si>
    <t>II YEAR (2019-22 BATCH) :: IV SEMESTER (JULY 2021)</t>
  </si>
  <si>
    <t xml:space="preserve">WEB DESIGNING </t>
  </si>
  <si>
    <t>TOT</t>
  </si>
  <si>
    <t>CERTIFICATE COURSE</t>
  </si>
  <si>
    <t>NBD</t>
  </si>
  <si>
    <t>NAI</t>
  </si>
  <si>
    <t>SERVING THE TRAVEL CUSTOMER</t>
  </si>
  <si>
    <t>AVIATION PSYCHOLOGY &amp; HUMAN FACTOR</t>
  </si>
  <si>
    <t>AVIATION SECURITY MANAGEMENT</t>
  </si>
  <si>
    <t>Numerical Analysis</t>
  </si>
  <si>
    <t>Statistical Machine Learning</t>
  </si>
  <si>
    <t>Theoretical Machine Learning</t>
  </si>
  <si>
    <t>Digital Computer Organ. &amp; Intro. to Computer Architecture</t>
  </si>
  <si>
    <t>Basic Theory of Estimation &amp; Testing of Hypothesis</t>
  </si>
  <si>
    <t>Principles of Operating System</t>
  </si>
  <si>
    <t>Hadoop &amp; Data Analysis</t>
  </si>
  <si>
    <t>COMP.SCIENCE</t>
  </si>
  <si>
    <t>ELECTRO.-6 CNS</t>
  </si>
  <si>
    <t>NPV</t>
  </si>
  <si>
    <t>Advertising &amp; Public Relations</t>
  </si>
  <si>
    <t>Corporate Communication</t>
  </si>
  <si>
    <t>Management of Electronic Media</t>
  </si>
  <si>
    <t>Television Production</t>
  </si>
  <si>
    <t>TOTAL</t>
  </si>
  <si>
    <t>NAI - ARTIFICIAL INTELIGENCE</t>
  </si>
  <si>
    <t>NBD - BIG DATA ANALYTICS</t>
  </si>
  <si>
    <t>ANYLYTICAL SKILLS             (G.E : A.S.-II)</t>
  </si>
  <si>
    <t>CONTROLLER OF EXAMINATIONS</t>
  </si>
  <si>
    <t>SUBJECT WISE &amp; CLASS WISE :: REGULAR BATCH - (2019 - 2022)  AFTER REVALUATION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</si>
</sst>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12"/>
      <name val="Bookman Old Style"/>
      <family val="1"/>
    </font>
    <font>
      <sz val="10"/>
      <name val="Arial"/>
      <family val="2"/>
    </font>
    <font>
      <b/>
      <sz val="10.5"/>
      <name val="Bookman Old Style"/>
      <family val="1"/>
    </font>
    <font>
      <b/>
      <sz val="10.5"/>
      <name val="Arial"/>
      <family val="2"/>
    </font>
    <font>
      <b/>
      <sz val="8"/>
      <name val="Bookman Old Style"/>
      <family val="1"/>
    </font>
    <font>
      <sz val="8"/>
      <name val="Bookman Old Style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/>
    </xf>
    <xf numFmtId="1" fontId="9" fillId="0" borderId="45" xfId="0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vertical="center" wrapText="1"/>
    </xf>
    <xf numFmtId="1" fontId="9" fillId="0" borderId="47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/>
    </xf>
    <xf numFmtId="1" fontId="9" fillId="0" borderId="50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vertical="center" wrapText="1"/>
    </xf>
    <xf numFmtId="0" fontId="9" fillId="0" borderId="5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13" xfId="0" applyFont="1" applyFill="1" applyBorder="1" applyAlignment="1">
      <alignment vertical="center"/>
    </xf>
    <xf numFmtId="0" fontId="1" fillId="0" borderId="0" xfId="0" applyFont="1" applyBorder="1"/>
    <xf numFmtId="0" fontId="1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46" xfId="0" quotePrefix="1" applyFont="1" applyFill="1" applyBorder="1" applyAlignment="1">
      <alignment horizontal="center" vertical="center"/>
    </xf>
    <xf numFmtId="0" fontId="16" fillId="0" borderId="42" xfId="0" quotePrefix="1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13" xfId="0" quotePrefix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3" xfId="0" quotePrefix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43" xfId="0" quotePrefix="1" applyFont="1" applyFill="1" applyBorder="1" applyAlignment="1">
      <alignment horizontal="center" vertical="center"/>
    </xf>
    <xf numFmtId="0" fontId="16" fillId="0" borderId="44" xfId="0" quotePrefix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46" xfId="0" applyNumberFormat="1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vertical="center"/>
    </xf>
    <xf numFmtId="0" fontId="16" fillId="0" borderId="53" xfId="0" quotePrefix="1" applyFont="1" applyFill="1" applyBorder="1" applyAlignment="1">
      <alignment horizontal="center" vertical="center"/>
    </xf>
    <xf numFmtId="0" fontId="16" fillId="0" borderId="54" xfId="0" quotePrefix="1" applyFont="1" applyFill="1" applyBorder="1" applyAlignment="1">
      <alignment horizontal="center" vertical="center"/>
    </xf>
    <xf numFmtId="1" fontId="16" fillId="0" borderId="53" xfId="0" applyNumberFormat="1" applyFont="1" applyFill="1" applyBorder="1" applyAlignment="1">
      <alignment horizontal="center" vertical="center"/>
    </xf>
    <xf numFmtId="1" fontId="16" fillId="0" borderId="54" xfId="0" applyNumberFormat="1" applyFont="1" applyFill="1" applyBorder="1" applyAlignment="1">
      <alignment horizontal="center" vertical="center"/>
    </xf>
    <xf numFmtId="0" fontId="16" fillId="0" borderId="54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26" xfId="0" applyFont="1" applyBorder="1" applyAlignment="1">
      <alignment wrapText="1"/>
    </xf>
    <xf numFmtId="0" fontId="16" fillId="0" borderId="72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16" fillId="0" borderId="81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9" fontId="16" fillId="0" borderId="48" xfId="0" applyNumberFormat="1" applyFont="1" applyFill="1" applyBorder="1" applyAlignment="1">
      <alignment vertical="center"/>
    </xf>
    <xf numFmtId="9" fontId="16" fillId="0" borderId="49" xfId="0" quotePrefix="1" applyNumberFormat="1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16" fillId="0" borderId="82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7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9" fontId="16" fillId="0" borderId="55" xfId="0" applyNumberFormat="1" applyFont="1" applyFill="1" applyBorder="1" applyAlignment="1">
      <alignment horizontal="center" vertical="center"/>
    </xf>
    <xf numFmtId="9" fontId="16" fillId="0" borderId="45" xfId="0" applyNumberFormat="1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9" fontId="16" fillId="0" borderId="47" xfId="0" applyNumberFormat="1" applyFont="1" applyFill="1" applyBorder="1" applyAlignment="1">
      <alignment horizontal="center" vertical="center"/>
    </xf>
    <xf numFmtId="9" fontId="16" fillId="0" borderId="56" xfId="0" applyNumberFormat="1" applyFont="1" applyFill="1" applyBorder="1" applyAlignment="1">
      <alignment horizontal="center" vertical="center"/>
    </xf>
    <xf numFmtId="9" fontId="16" fillId="0" borderId="57" xfId="0" applyNumberFormat="1" applyFont="1" applyFill="1" applyBorder="1" applyAlignment="1">
      <alignment horizontal="center" vertical="center"/>
    </xf>
    <xf numFmtId="1" fontId="16" fillId="0" borderId="47" xfId="0" applyNumberFormat="1" applyFont="1" applyFill="1" applyBorder="1" applyAlignment="1">
      <alignment horizontal="center" vertical="center"/>
    </xf>
    <xf numFmtId="0" fontId="18" fillId="0" borderId="42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1" fontId="16" fillId="0" borderId="57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vertical="center" wrapText="1"/>
    </xf>
    <xf numFmtId="0" fontId="16" fillId="0" borderId="58" xfId="0" applyFont="1" applyBorder="1" applyAlignment="1">
      <alignment horizontal="center" vertical="center"/>
    </xf>
    <xf numFmtId="1" fontId="16" fillId="0" borderId="59" xfId="0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 wrapText="1"/>
    </xf>
    <xf numFmtId="1" fontId="16" fillId="0" borderId="50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1" fontId="16" fillId="0" borderId="72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9" fontId="16" fillId="0" borderId="72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vertical="center"/>
    </xf>
    <xf numFmtId="0" fontId="16" fillId="0" borderId="60" xfId="0" applyFont="1" applyFill="1" applyBorder="1" applyAlignment="1">
      <alignment vertical="center"/>
    </xf>
    <xf numFmtId="0" fontId="16" fillId="0" borderId="84" xfId="0" applyFont="1" applyFill="1" applyBorder="1" applyAlignment="1">
      <alignment horizontal="center" vertical="center"/>
    </xf>
    <xf numFmtId="0" fontId="16" fillId="0" borderId="42" xfId="0" applyFont="1" applyBorder="1"/>
    <xf numFmtId="0" fontId="16" fillId="0" borderId="46" xfId="0" applyFont="1" applyBorder="1"/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/>
    <xf numFmtId="0" fontId="16" fillId="0" borderId="49" xfId="0" applyFont="1" applyBorder="1"/>
    <xf numFmtId="0" fontId="16" fillId="0" borderId="50" xfId="0" applyFont="1" applyBorder="1" applyAlignment="1">
      <alignment horizontal="center" vertical="center"/>
    </xf>
    <xf numFmtId="0" fontId="18" fillId="0" borderId="46" xfId="0" applyFont="1" applyBorder="1" applyAlignment="1">
      <alignment vertical="center"/>
    </xf>
    <xf numFmtId="0" fontId="16" fillId="0" borderId="54" xfId="0" applyFont="1" applyBorder="1" applyAlignment="1">
      <alignment horizontal="center" vertical="center"/>
    </xf>
    <xf numFmtId="9" fontId="16" fillId="0" borderId="7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6" fillId="0" borderId="8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1" fontId="16" fillId="0" borderId="48" xfId="0" applyNumberFormat="1" applyFont="1" applyFill="1" applyBorder="1" applyAlignment="1">
      <alignment horizontal="center" vertical="center"/>
    </xf>
    <xf numFmtId="1" fontId="16" fillId="0" borderId="49" xfId="0" applyNumberFormat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53" xfId="0" applyNumberFormat="1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textRotation="90"/>
    </xf>
    <xf numFmtId="0" fontId="16" fillId="0" borderId="13" xfId="0" applyFont="1" applyFill="1" applyBorder="1" applyAlignment="1">
      <alignment horizontal="center" vertical="center" textRotation="90"/>
    </xf>
    <xf numFmtId="0" fontId="16" fillId="0" borderId="14" xfId="0" applyFont="1" applyFill="1" applyBorder="1" applyAlignment="1">
      <alignment horizontal="center" vertical="center" textRotation="90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textRotation="90"/>
    </xf>
    <xf numFmtId="0" fontId="16" fillId="0" borderId="13" xfId="0" applyFont="1" applyFill="1" applyBorder="1" applyAlignment="1">
      <alignment horizontal="center" textRotation="90"/>
    </xf>
    <xf numFmtId="0" fontId="16" fillId="0" borderId="14" xfId="0" applyFont="1" applyFill="1" applyBorder="1" applyAlignment="1">
      <alignment horizontal="center" textRotation="90"/>
    </xf>
    <xf numFmtId="0" fontId="16" fillId="0" borderId="28" xfId="0" applyFont="1" applyFill="1" applyBorder="1" applyAlignment="1">
      <alignment horizontal="center" vertical="center"/>
    </xf>
    <xf numFmtId="9" fontId="16" fillId="0" borderId="3" xfId="0" applyNumberFormat="1" applyFont="1" applyFill="1" applyBorder="1" applyAlignment="1">
      <alignment horizontal="center" vertical="center"/>
    </xf>
    <xf numFmtId="9" fontId="16" fillId="0" borderId="3" xfId="0" quotePrefix="1" applyNumberFormat="1" applyFont="1" applyFill="1" applyBorder="1" applyAlignment="1">
      <alignment horizontal="center" vertical="center"/>
    </xf>
    <xf numFmtId="9" fontId="16" fillId="0" borderId="4" xfId="0" quotePrefix="1" applyNumberFormat="1" applyFont="1" applyFill="1" applyBorder="1" applyAlignment="1">
      <alignment horizontal="center" vertical="center"/>
    </xf>
    <xf numFmtId="9" fontId="16" fillId="0" borderId="2" xfId="1" applyNumberFormat="1" applyFont="1" applyFill="1" applyBorder="1" applyAlignment="1">
      <alignment horizontal="center" vertical="center"/>
    </xf>
    <xf numFmtId="9" fontId="16" fillId="0" borderId="3" xfId="1" quotePrefix="1" applyNumberFormat="1" applyFont="1" applyFill="1" applyBorder="1" applyAlignment="1">
      <alignment horizontal="center" vertical="center"/>
    </xf>
    <xf numFmtId="9" fontId="16" fillId="0" borderId="4" xfId="1" quotePrefix="1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38" xfId="0" applyNumberFormat="1" applyFont="1" applyFill="1" applyBorder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9" fontId="16" fillId="0" borderId="39" xfId="0" applyNumberFormat="1" applyFont="1" applyFill="1" applyBorder="1" applyAlignment="1">
      <alignment horizontal="center" vertical="center"/>
    </xf>
    <xf numFmtId="9" fontId="16" fillId="0" borderId="40" xfId="0" applyNumberFormat="1" applyFont="1" applyFill="1" applyBorder="1" applyAlignment="1">
      <alignment horizontal="center" vertical="center"/>
    </xf>
    <xf numFmtId="9" fontId="16" fillId="0" borderId="10" xfId="0" quotePrefix="1" applyNumberFormat="1" applyFont="1" applyFill="1" applyBorder="1" applyAlignment="1">
      <alignment horizontal="center" vertical="center"/>
    </xf>
    <xf numFmtId="9" fontId="16" fillId="0" borderId="11" xfId="0" quotePrefix="1" applyNumberFormat="1" applyFont="1" applyFill="1" applyBorder="1" applyAlignment="1">
      <alignment horizontal="center" vertical="center"/>
    </xf>
    <xf numFmtId="9" fontId="16" fillId="0" borderId="76" xfId="0" quotePrefix="1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0" fontId="16" fillId="0" borderId="68" xfId="0" applyNumberFormat="1" applyFont="1" applyFill="1" applyBorder="1" applyAlignment="1">
      <alignment horizontal="center" vertical="center"/>
    </xf>
    <xf numFmtId="10" fontId="16" fillId="0" borderId="69" xfId="0" applyNumberFormat="1" applyFont="1" applyFill="1" applyBorder="1" applyAlignment="1">
      <alignment horizontal="center" vertical="center"/>
    </xf>
    <xf numFmtId="10" fontId="16" fillId="0" borderId="70" xfId="0" applyNumberFormat="1" applyFont="1" applyFill="1" applyBorder="1" applyAlignment="1">
      <alignment horizontal="center" vertical="center"/>
    </xf>
    <xf numFmtId="10" fontId="16" fillId="0" borderId="2" xfId="0" applyNumberFormat="1" applyFont="1" applyFill="1" applyBorder="1" applyAlignment="1">
      <alignment horizontal="center" vertical="center"/>
    </xf>
    <xf numFmtId="10" fontId="16" fillId="0" borderId="3" xfId="0" applyNumberFormat="1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9" fontId="16" fillId="0" borderId="9" xfId="0" applyNumberFormat="1" applyFont="1" applyFill="1" applyBorder="1" applyAlignment="1">
      <alignment horizontal="center" vertical="center"/>
    </xf>
    <xf numFmtId="9" fontId="16" fillId="0" borderId="10" xfId="0" applyNumberFormat="1" applyFont="1" applyFill="1" applyBorder="1" applyAlignment="1">
      <alignment horizontal="center" vertical="center"/>
    </xf>
    <xf numFmtId="9" fontId="16" fillId="0" borderId="11" xfId="0" applyNumberFormat="1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310662</xdr:colOff>
      <xdr:row>2</xdr:row>
      <xdr:rowOff>190500</xdr:rowOff>
    </xdr:to>
    <xdr:pic>
      <xdr:nvPicPr>
        <xdr:cNvPr id="2" name="Picture 1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0</xdr:col>
      <xdr:colOff>9885</xdr:colOff>
      <xdr:row>0</xdr:row>
      <xdr:rowOff>28577</xdr:rowOff>
    </xdr:from>
    <xdr:to>
      <xdr:col>1</xdr:col>
      <xdr:colOff>364751</xdr:colOff>
      <xdr:row>2</xdr:row>
      <xdr:rowOff>200025</xdr:rowOff>
    </xdr:to>
    <xdr:pic>
      <xdr:nvPicPr>
        <xdr:cNvPr id="3" name="Picture 2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9885" y="28577"/>
          <a:ext cx="723539" cy="647698"/>
        </a:xfrm>
        <a:prstGeom prst="rect">
          <a:avLst/>
        </a:prstGeom>
      </xdr:spPr>
    </xdr:pic>
    <xdr:clientData/>
  </xdr:twoCellAnchor>
  <xdr:twoCellAnchor editAs="oneCell">
    <xdr:from>
      <xdr:col>32</xdr:col>
      <xdr:colOff>104775</xdr:colOff>
      <xdr:row>0</xdr:row>
      <xdr:rowOff>19050</xdr:rowOff>
    </xdr:from>
    <xdr:to>
      <xdr:col>34</xdr:col>
      <xdr:colOff>279273</xdr:colOff>
      <xdr:row>2</xdr:row>
      <xdr:rowOff>228601</xdr:rowOff>
    </xdr:to>
    <xdr:pic>
      <xdr:nvPicPr>
        <xdr:cNvPr id="4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29875" y="19050"/>
          <a:ext cx="81267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8"/>
  <sheetViews>
    <sheetView topLeftCell="F1" zoomScale="115" zoomScaleNormal="115" workbookViewId="0">
      <selection activeCell="AD39" sqref="AD39:AF44"/>
    </sheetView>
  </sheetViews>
  <sheetFormatPr defaultRowHeight="12.75"/>
  <cols>
    <col min="1" max="1" width="5.5703125" style="2" customWidth="1"/>
    <col min="2" max="3" width="6.42578125" style="2" bestFit="1" customWidth="1"/>
    <col min="4" max="4" width="4.5703125" style="2" customWidth="1"/>
    <col min="5" max="5" width="5" style="2" customWidth="1"/>
    <col min="6" max="6" width="4.85546875" style="2" customWidth="1"/>
    <col min="7" max="7" width="4.140625" style="2" customWidth="1"/>
    <col min="8" max="8" width="4.5703125" style="2" customWidth="1"/>
    <col min="9" max="9" width="4.7109375" style="2" customWidth="1"/>
    <col min="10" max="10" width="5" style="2" customWidth="1"/>
    <col min="11" max="12" width="4.85546875" style="2" customWidth="1"/>
    <col min="13" max="13" width="3.85546875" style="2" customWidth="1"/>
    <col min="14" max="14" width="5.5703125" style="2" customWidth="1"/>
    <col min="15" max="16" width="5.28515625" style="2" customWidth="1"/>
    <col min="17" max="17" width="5" style="2" customWidth="1"/>
    <col min="18" max="19" width="4.7109375" style="2" customWidth="1"/>
    <col min="20" max="20" width="3.5703125" style="2" customWidth="1"/>
    <col min="21" max="21" width="5.28515625" style="2" customWidth="1"/>
    <col min="22" max="22" width="5" style="2" customWidth="1"/>
    <col min="23" max="23" width="3.5703125" style="2" customWidth="1"/>
    <col min="24" max="25" width="5" style="2" customWidth="1"/>
    <col min="26" max="26" width="5.5703125" style="2" customWidth="1"/>
    <col min="27" max="28" width="5" style="2" customWidth="1"/>
    <col min="29" max="29" width="5.42578125" style="2" customWidth="1"/>
    <col min="30" max="30" width="5.140625" style="2" bestFit="1" customWidth="1"/>
    <col min="31" max="31" width="4.5703125" style="2" customWidth="1"/>
    <col min="32" max="32" width="5.7109375" style="2" customWidth="1"/>
    <col min="33" max="33" width="5" style="2" customWidth="1"/>
    <col min="34" max="35" width="4.5703125" style="2" customWidth="1"/>
    <col min="36" max="16384" width="9.140625" style="1"/>
  </cols>
  <sheetData>
    <row r="1" spans="1:46" s="16" customFormat="1" ht="18.75" customHeight="1">
      <c r="A1" s="212" t="s">
        <v>19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4"/>
    </row>
    <row r="2" spans="1:46" s="16" customFormat="1" ht="18.75" customHeight="1">
      <c r="A2" s="215" t="s">
        <v>80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7"/>
    </row>
    <row r="3" spans="1:46" s="16" customFormat="1" ht="18.75" customHeight="1" thickBot="1">
      <c r="A3" s="218" t="s">
        <v>109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20"/>
    </row>
    <row r="4" spans="1:46" s="4" customFormat="1" ht="13.5" customHeight="1" thickBot="1">
      <c r="A4" s="221" t="s">
        <v>3</v>
      </c>
      <c r="B4" s="224" t="s">
        <v>6</v>
      </c>
      <c r="C4" s="225"/>
      <c r="D4" s="226"/>
      <c r="E4" s="225" t="s">
        <v>7</v>
      </c>
      <c r="F4" s="225"/>
      <c r="G4" s="226"/>
      <c r="H4" s="224" t="s">
        <v>8</v>
      </c>
      <c r="I4" s="225"/>
      <c r="J4" s="226"/>
      <c r="K4" s="227" t="s">
        <v>9</v>
      </c>
      <c r="L4" s="228"/>
      <c r="M4" s="228"/>
      <c r="N4" s="229" t="s">
        <v>3</v>
      </c>
      <c r="O4" s="228" t="s">
        <v>10</v>
      </c>
      <c r="P4" s="228"/>
      <c r="Q4" s="232"/>
      <c r="R4" s="227" t="s">
        <v>11</v>
      </c>
      <c r="S4" s="228"/>
      <c r="T4" s="232"/>
      <c r="U4" s="227" t="s">
        <v>12</v>
      </c>
      <c r="V4" s="228"/>
      <c r="W4" s="232"/>
      <c r="X4" s="227" t="s">
        <v>17</v>
      </c>
      <c r="Y4" s="228"/>
      <c r="Z4" s="232"/>
      <c r="AA4" s="206"/>
      <c r="AB4" s="207"/>
      <c r="AC4" s="208"/>
      <c r="AD4" s="206"/>
      <c r="AE4" s="207"/>
      <c r="AF4" s="208"/>
      <c r="AG4" s="209"/>
      <c r="AH4" s="210"/>
      <c r="AI4" s="211"/>
    </row>
    <row r="5" spans="1:46" s="11" customFormat="1" ht="13.5" customHeight="1" thickBot="1">
      <c r="A5" s="222"/>
      <c r="B5" s="236">
        <f>(C44/B44)*100%</f>
        <v>0.97653958944281527</v>
      </c>
      <c r="C5" s="237"/>
      <c r="D5" s="238"/>
      <c r="E5" s="236">
        <f>(F44/E44)*100%</f>
        <v>0.99132947976878616</v>
      </c>
      <c r="F5" s="237"/>
      <c r="G5" s="238"/>
      <c r="H5" s="236">
        <f>(I44/H44)*100%</f>
        <v>0.9464285714285714</v>
      </c>
      <c r="I5" s="237"/>
      <c r="J5" s="238"/>
      <c r="K5" s="236">
        <v>0.99</v>
      </c>
      <c r="L5" s="237"/>
      <c r="M5" s="238"/>
      <c r="N5" s="230"/>
      <c r="O5" s="233">
        <f>(P11/O11)*100%</f>
        <v>1</v>
      </c>
      <c r="P5" s="234"/>
      <c r="Q5" s="235"/>
      <c r="R5" s="233">
        <f>(S11/R11)*100%</f>
        <v>1</v>
      </c>
      <c r="S5" s="234"/>
      <c r="T5" s="235"/>
      <c r="U5" s="233">
        <f>(V11/U11)*100%</f>
        <v>0.95901639344262291</v>
      </c>
      <c r="V5" s="234"/>
      <c r="W5" s="235"/>
      <c r="X5" s="233">
        <f>(Y11/X11)*100%</f>
        <v>1</v>
      </c>
      <c r="Y5" s="234"/>
      <c r="Z5" s="235"/>
      <c r="AA5" s="239"/>
      <c r="AB5" s="240"/>
      <c r="AC5" s="240"/>
      <c r="AD5" s="241"/>
      <c r="AE5" s="233"/>
      <c r="AF5" s="242"/>
      <c r="AG5" s="240"/>
      <c r="AH5" s="240"/>
      <c r="AI5" s="243"/>
    </row>
    <row r="6" spans="1:46" s="29" customFormat="1" ht="13.5" customHeight="1" thickBot="1">
      <c r="A6" s="223"/>
      <c r="B6" s="57" t="s">
        <v>0</v>
      </c>
      <c r="C6" s="58" t="s">
        <v>5</v>
      </c>
      <c r="D6" s="59" t="s">
        <v>1</v>
      </c>
      <c r="E6" s="60" t="s">
        <v>0</v>
      </c>
      <c r="F6" s="61" t="s">
        <v>2</v>
      </c>
      <c r="G6" s="62" t="s">
        <v>1</v>
      </c>
      <c r="H6" s="63" t="s">
        <v>0</v>
      </c>
      <c r="I6" s="61" t="s">
        <v>2</v>
      </c>
      <c r="J6" s="64" t="s">
        <v>1</v>
      </c>
      <c r="K6" s="63" t="s">
        <v>0</v>
      </c>
      <c r="L6" s="61" t="s">
        <v>2</v>
      </c>
      <c r="M6" s="62" t="s">
        <v>1</v>
      </c>
      <c r="N6" s="231"/>
      <c r="O6" s="65" t="s">
        <v>0</v>
      </c>
      <c r="P6" s="58" t="s">
        <v>2</v>
      </c>
      <c r="Q6" s="59" t="s">
        <v>1</v>
      </c>
      <c r="R6" s="57" t="s">
        <v>0</v>
      </c>
      <c r="S6" s="58" t="s">
        <v>2</v>
      </c>
      <c r="T6" s="59" t="s">
        <v>1</v>
      </c>
      <c r="U6" s="57" t="s">
        <v>0</v>
      </c>
      <c r="V6" s="58" t="s">
        <v>2</v>
      </c>
      <c r="W6" s="59" t="s">
        <v>1</v>
      </c>
      <c r="X6" s="57" t="s">
        <v>0</v>
      </c>
      <c r="Y6" s="58" t="s">
        <v>2</v>
      </c>
      <c r="Z6" s="66" t="s">
        <v>1</v>
      </c>
      <c r="AA6" s="67"/>
      <c r="AB6" s="68"/>
      <c r="AC6" s="70"/>
      <c r="AD6" s="98"/>
      <c r="AE6" s="99"/>
      <c r="AF6" s="100"/>
      <c r="AG6" s="124"/>
      <c r="AH6" s="68"/>
      <c r="AI6" s="69"/>
    </row>
    <row r="7" spans="1:46" s="15" customFormat="1" ht="12.95" customHeight="1">
      <c r="A7" s="71" t="s">
        <v>29</v>
      </c>
      <c r="B7" s="67">
        <v>37</v>
      </c>
      <c r="C7" s="68">
        <v>37</v>
      </c>
      <c r="D7" s="69">
        <f>B7-C7</f>
        <v>0</v>
      </c>
      <c r="E7" s="67"/>
      <c r="F7" s="68"/>
      <c r="G7" s="69"/>
      <c r="H7" s="67"/>
      <c r="I7" s="68"/>
      <c r="J7" s="69"/>
      <c r="K7" s="67"/>
      <c r="L7" s="68"/>
      <c r="M7" s="69"/>
      <c r="N7" s="71" t="s">
        <v>29</v>
      </c>
      <c r="O7" s="67">
        <v>37</v>
      </c>
      <c r="P7" s="68">
        <v>37</v>
      </c>
      <c r="Q7" s="69">
        <f>O7-P7</f>
        <v>0</v>
      </c>
      <c r="R7" s="67">
        <v>37</v>
      </c>
      <c r="S7" s="68">
        <v>37</v>
      </c>
      <c r="T7" s="69">
        <f>R7-S7</f>
        <v>0</v>
      </c>
      <c r="U7" s="67">
        <v>37</v>
      </c>
      <c r="V7" s="68">
        <v>36</v>
      </c>
      <c r="W7" s="69">
        <f>U7-V7</f>
        <v>1</v>
      </c>
      <c r="X7" s="67"/>
      <c r="Y7" s="68"/>
      <c r="Z7" s="69"/>
      <c r="AA7" s="72"/>
      <c r="AB7" s="73"/>
      <c r="AC7" s="75"/>
      <c r="AD7" s="72"/>
      <c r="AE7" s="73"/>
      <c r="AF7" s="74"/>
      <c r="AG7" s="93"/>
      <c r="AH7" s="73"/>
      <c r="AI7" s="7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s="15" customFormat="1" ht="12.95" customHeight="1">
      <c r="A8" s="76" t="s">
        <v>30</v>
      </c>
      <c r="B8" s="72">
        <v>31</v>
      </c>
      <c r="C8" s="73">
        <v>31</v>
      </c>
      <c r="D8" s="74">
        <f t="shared" ref="D8:D9" si="0">B8-C8</f>
        <v>0</v>
      </c>
      <c r="E8" s="72"/>
      <c r="F8" s="73"/>
      <c r="G8" s="74"/>
      <c r="H8" s="72"/>
      <c r="I8" s="73"/>
      <c r="J8" s="74"/>
      <c r="K8" s="72"/>
      <c r="L8" s="73"/>
      <c r="M8" s="74"/>
      <c r="N8" s="76" t="s">
        <v>30</v>
      </c>
      <c r="O8" s="72">
        <v>31</v>
      </c>
      <c r="P8" s="73">
        <v>31</v>
      </c>
      <c r="Q8" s="74">
        <f>O8-P8</f>
        <v>0</v>
      </c>
      <c r="R8" s="72">
        <v>31</v>
      </c>
      <c r="S8" s="73">
        <v>31</v>
      </c>
      <c r="T8" s="74">
        <f>R8-S8</f>
        <v>0</v>
      </c>
      <c r="U8" s="77"/>
      <c r="V8" s="73"/>
      <c r="W8" s="74"/>
      <c r="X8" s="72">
        <v>31</v>
      </c>
      <c r="Y8" s="73">
        <v>31</v>
      </c>
      <c r="Z8" s="74">
        <f>X8-Y8</f>
        <v>0</v>
      </c>
      <c r="AA8" s="72"/>
      <c r="AB8" s="73"/>
      <c r="AC8" s="75"/>
      <c r="AD8" s="72"/>
      <c r="AE8" s="73"/>
      <c r="AF8" s="74"/>
      <c r="AG8" s="93"/>
      <c r="AH8" s="73"/>
      <c r="AI8" s="7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15" customFormat="1" ht="12.95" customHeight="1">
      <c r="A9" s="76" t="s">
        <v>31</v>
      </c>
      <c r="B9" s="72">
        <v>67</v>
      </c>
      <c r="C9" s="73">
        <v>66</v>
      </c>
      <c r="D9" s="74">
        <f t="shared" si="0"/>
        <v>1</v>
      </c>
      <c r="E9" s="72"/>
      <c r="F9" s="73"/>
      <c r="G9" s="74"/>
      <c r="H9" s="77"/>
      <c r="I9" s="78"/>
      <c r="J9" s="74"/>
      <c r="K9" s="77"/>
      <c r="L9" s="78"/>
      <c r="M9" s="74"/>
      <c r="N9" s="76" t="s">
        <v>31</v>
      </c>
      <c r="O9" s="72">
        <v>68</v>
      </c>
      <c r="P9" s="73">
        <v>68</v>
      </c>
      <c r="Q9" s="74">
        <f>O9-P9</f>
        <v>0</v>
      </c>
      <c r="R9" s="72">
        <v>68</v>
      </c>
      <c r="S9" s="73">
        <v>68</v>
      </c>
      <c r="T9" s="74">
        <f>R9-S9</f>
        <v>0</v>
      </c>
      <c r="U9" s="72">
        <v>68</v>
      </c>
      <c r="V9" s="73">
        <v>65</v>
      </c>
      <c r="W9" s="74">
        <f>U9-V9</f>
        <v>3</v>
      </c>
      <c r="X9" s="72"/>
      <c r="Y9" s="73"/>
      <c r="Z9" s="74"/>
      <c r="AA9" s="72"/>
      <c r="AB9" s="73"/>
      <c r="AC9" s="75"/>
      <c r="AD9" s="72"/>
      <c r="AE9" s="73"/>
      <c r="AF9" s="74"/>
      <c r="AG9" s="93"/>
      <c r="AH9" s="73"/>
      <c r="AI9" s="7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s="15" customFormat="1" ht="12.95" customHeight="1" thickBot="1">
      <c r="A10" s="76"/>
      <c r="B10" s="72"/>
      <c r="C10" s="73"/>
      <c r="D10" s="74"/>
      <c r="E10" s="72"/>
      <c r="F10" s="73"/>
      <c r="G10" s="74"/>
      <c r="H10" s="77"/>
      <c r="I10" s="78"/>
      <c r="J10" s="74"/>
      <c r="K10" s="77"/>
      <c r="L10" s="78"/>
      <c r="M10" s="74"/>
      <c r="N10" s="76" t="s">
        <v>32</v>
      </c>
      <c r="O10" s="79"/>
      <c r="P10" s="80"/>
      <c r="Q10" s="81"/>
      <c r="R10" s="79"/>
      <c r="S10" s="80"/>
      <c r="T10" s="81"/>
      <c r="U10" s="79">
        <v>17</v>
      </c>
      <c r="V10" s="80">
        <v>16</v>
      </c>
      <c r="W10" s="81">
        <f>U10-V10</f>
        <v>1</v>
      </c>
      <c r="X10" s="79"/>
      <c r="Y10" s="80"/>
      <c r="Z10" s="81"/>
      <c r="AA10" s="82"/>
      <c r="AB10" s="83"/>
      <c r="AC10" s="121"/>
      <c r="AD10" s="82"/>
      <c r="AE10" s="83"/>
      <c r="AF10" s="84"/>
      <c r="AG10" s="93"/>
      <c r="AH10" s="73"/>
      <c r="AI10" s="7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46" s="15" customFormat="1" ht="12.95" customHeight="1" thickBot="1">
      <c r="A11" s="76"/>
      <c r="B11" s="72"/>
      <c r="C11" s="73"/>
      <c r="D11" s="74"/>
      <c r="E11" s="72"/>
      <c r="F11" s="73"/>
      <c r="G11" s="74"/>
      <c r="H11" s="72"/>
      <c r="I11" s="73"/>
      <c r="J11" s="74"/>
      <c r="K11" s="72"/>
      <c r="L11" s="73"/>
      <c r="M11" s="74"/>
      <c r="N11" s="76"/>
      <c r="O11" s="86">
        <f t="shared" ref="O11:W11" si="1">SUM(O7:O10)</f>
        <v>136</v>
      </c>
      <c r="P11" s="86">
        <f t="shared" si="1"/>
        <v>136</v>
      </c>
      <c r="Q11" s="86">
        <f t="shared" si="1"/>
        <v>0</v>
      </c>
      <c r="R11" s="86">
        <f t="shared" si="1"/>
        <v>136</v>
      </c>
      <c r="S11" s="86">
        <f t="shared" si="1"/>
        <v>136</v>
      </c>
      <c r="T11" s="86">
        <f t="shared" si="1"/>
        <v>0</v>
      </c>
      <c r="U11" s="86">
        <f t="shared" si="1"/>
        <v>122</v>
      </c>
      <c r="V11" s="86">
        <f t="shared" si="1"/>
        <v>117</v>
      </c>
      <c r="W11" s="86">
        <f t="shared" si="1"/>
        <v>5</v>
      </c>
      <c r="X11" s="86">
        <f>SUM(X7:X10)</f>
        <v>31</v>
      </c>
      <c r="Y11" s="86">
        <f>SUM(Y7:Y10)</f>
        <v>31</v>
      </c>
      <c r="Z11" s="86">
        <f>SUM(Z7:Z10)</f>
        <v>0</v>
      </c>
      <c r="AA11" s="109"/>
      <c r="AB11" s="110"/>
      <c r="AC11" s="122"/>
      <c r="AD11" s="128"/>
      <c r="AE11" s="129"/>
      <c r="AF11" s="130"/>
      <c r="AG11" s="93"/>
      <c r="AH11" s="73"/>
      <c r="AI11" s="7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46" s="15" customFormat="1" ht="15.75" customHeight="1" thickBot="1">
      <c r="A12" s="76"/>
      <c r="B12" s="72"/>
      <c r="C12" s="73"/>
      <c r="D12" s="74"/>
      <c r="E12" s="72"/>
      <c r="F12" s="73"/>
      <c r="G12" s="74"/>
      <c r="H12" s="72"/>
      <c r="I12" s="73"/>
      <c r="J12" s="74"/>
      <c r="K12" s="72"/>
      <c r="L12" s="73"/>
      <c r="M12" s="74"/>
      <c r="N12" s="85"/>
      <c r="O12" s="248" t="s">
        <v>13</v>
      </c>
      <c r="P12" s="248"/>
      <c r="Q12" s="249"/>
      <c r="R12" s="250" t="s">
        <v>14</v>
      </c>
      <c r="S12" s="248"/>
      <c r="T12" s="249"/>
      <c r="U12" s="250" t="s">
        <v>15</v>
      </c>
      <c r="V12" s="248"/>
      <c r="W12" s="249"/>
      <c r="X12" s="250" t="s">
        <v>97</v>
      </c>
      <c r="Y12" s="248"/>
      <c r="Z12" s="249"/>
      <c r="AA12" s="250" t="s">
        <v>16</v>
      </c>
      <c r="AB12" s="248"/>
      <c r="AC12" s="248"/>
      <c r="AD12" s="131"/>
      <c r="AE12" s="132"/>
      <c r="AF12" s="133"/>
      <c r="AG12" s="14"/>
      <c r="AH12" s="14"/>
      <c r="AI12" s="126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s="15" customFormat="1" ht="11.25" customHeight="1" thickBot="1">
      <c r="A13" s="76"/>
      <c r="B13" s="72"/>
      <c r="C13" s="73"/>
      <c r="D13" s="74"/>
      <c r="E13" s="72"/>
      <c r="F13" s="73"/>
      <c r="G13" s="74"/>
      <c r="H13" s="72"/>
      <c r="I13" s="73"/>
      <c r="J13" s="74"/>
      <c r="K13" s="72"/>
      <c r="L13" s="73"/>
      <c r="M13" s="74"/>
      <c r="N13" s="87"/>
      <c r="O13" s="244">
        <f>P30/O30*100%</f>
        <v>0.89408099688473519</v>
      </c>
      <c r="P13" s="245"/>
      <c r="Q13" s="246"/>
      <c r="R13" s="244">
        <f>S30/R30*100%</f>
        <v>0.95250000000000001</v>
      </c>
      <c r="S13" s="245"/>
      <c r="T13" s="246"/>
      <c r="U13" s="244">
        <f>V38/U38*100%</f>
        <v>0.96884735202492211</v>
      </c>
      <c r="V13" s="245"/>
      <c r="W13" s="246"/>
      <c r="X13" s="241">
        <f>(Y30/X30)</f>
        <v>0.89662027833001989</v>
      </c>
      <c r="Y13" s="233"/>
      <c r="Z13" s="242"/>
      <c r="AA13" s="244">
        <f>(AB30/AA30)</f>
        <v>0.89723320158102771</v>
      </c>
      <c r="AB13" s="245"/>
      <c r="AC13" s="247"/>
      <c r="AD13" s="134"/>
      <c r="AE13" s="127"/>
      <c r="AF13" s="135"/>
      <c r="AG13" s="14"/>
      <c r="AH13" s="14"/>
      <c r="AI13" s="1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s="15" customFormat="1" ht="9" customHeight="1" thickBot="1">
      <c r="A14" s="76"/>
      <c r="B14" s="72"/>
      <c r="C14" s="73"/>
      <c r="D14" s="74"/>
      <c r="E14" s="72"/>
      <c r="F14" s="73"/>
      <c r="G14" s="74"/>
      <c r="H14" s="72"/>
      <c r="I14" s="73"/>
      <c r="J14" s="74"/>
      <c r="K14" s="72"/>
      <c r="L14" s="73"/>
      <c r="M14" s="74"/>
      <c r="N14" s="87"/>
      <c r="O14" s="65" t="s">
        <v>0</v>
      </c>
      <c r="P14" s="58" t="s">
        <v>2</v>
      </c>
      <c r="Q14" s="59" t="s">
        <v>1</v>
      </c>
      <c r="R14" s="65" t="s">
        <v>0</v>
      </c>
      <c r="S14" s="58" t="s">
        <v>2</v>
      </c>
      <c r="T14" s="66" t="s">
        <v>1</v>
      </c>
      <c r="U14" s="57" t="s">
        <v>0</v>
      </c>
      <c r="V14" s="58" t="s">
        <v>2</v>
      </c>
      <c r="W14" s="59" t="s">
        <v>1</v>
      </c>
      <c r="X14" s="65" t="s">
        <v>0</v>
      </c>
      <c r="Y14" s="58" t="s">
        <v>2</v>
      </c>
      <c r="Z14" s="66" t="s">
        <v>1</v>
      </c>
      <c r="AA14" s="88" t="s">
        <v>0</v>
      </c>
      <c r="AB14" s="89" t="s">
        <v>2</v>
      </c>
      <c r="AC14" s="123" t="s">
        <v>1</v>
      </c>
      <c r="AD14" s="134"/>
      <c r="AE14" s="127"/>
      <c r="AF14" s="135"/>
      <c r="AG14" s="14"/>
      <c r="AH14" s="14"/>
      <c r="AI14" s="1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s="15" customFormat="1" ht="12.95" customHeight="1">
      <c r="A15" s="76" t="s">
        <v>32</v>
      </c>
      <c r="B15" s="72">
        <v>17</v>
      </c>
      <c r="C15" s="73">
        <v>16</v>
      </c>
      <c r="D15" s="74">
        <f t="shared" ref="D15:D39" si="2">B15-C15</f>
        <v>1</v>
      </c>
      <c r="E15" s="72"/>
      <c r="F15" s="73"/>
      <c r="G15" s="74"/>
      <c r="H15" s="72"/>
      <c r="I15" s="73"/>
      <c r="J15" s="74"/>
      <c r="K15" s="72"/>
      <c r="L15" s="73"/>
      <c r="M15" s="74"/>
      <c r="N15" s="76" t="s">
        <v>32</v>
      </c>
      <c r="O15" s="67">
        <v>16</v>
      </c>
      <c r="P15" s="68">
        <v>14</v>
      </c>
      <c r="Q15" s="69">
        <f t="shared" ref="Q15:Q29" si="3">O15-P15</f>
        <v>2</v>
      </c>
      <c r="R15" s="91"/>
      <c r="S15" s="92"/>
      <c r="T15" s="69"/>
      <c r="U15" s="67"/>
      <c r="V15" s="68"/>
      <c r="W15" s="69"/>
      <c r="X15" s="67"/>
      <c r="Y15" s="68"/>
      <c r="Z15" s="69"/>
      <c r="AA15" s="67">
        <v>15</v>
      </c>
      <c r="AB15" s="68">
        <v>15</v>
      </c>
      <c r="AC15" s="69">
        <f>AA15-AB15</f>
        <v>0</v>
      </c>
      <c r="AD15" s="142"/>
      <c r="AE15" s="127"/>
      <c r="AF15" s="135"/>
      <c r="AG15" s="14"/>
      <c r="AH15" s="14"/>
      <c r="AI15" s="126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s="15" customFormat="1" ht="12.95" customHeight="1">
      <c r="A16" s="76" t="s">
        <v>33</v>
      </c>
      <c r="B16" s="72">
        <v>57</v>
      </c>
      <c r="C16" s="73">
        <v>57</v>
      </c>
      <c r="D16" s="74">
        <f t="shared" si="2"/>
        <v>0</v>
      </c>
      <c r="E16" s="72"/>
      <c r="F16" s="73"/>
      <c r="G16" s="74"/>
      <c r="H16" s="72"/>
      <c r="I16" s="73"/>
      <c r="J16" s="74"/>
      <c r="K16" s="72"/>
      <c r="L16" s="73"/>
      <c r="M16" s="74"/>
      <c r="N16" s="76" t="s">
        <v>33</v>
      </c>
      <c r="O16" s="72">
        <v>58</v>
      </c>
      <c r="P16" s="73">
        <v>46</v>
      </c>
      <c r="Q16" s="74">
        <f t="shared" si="3"/>
        <v>12</v>
      </c>
      <c r="R16" s="77"/>
      <c r="S16" s="78"/>
      <c r="T16" s="74"/>
      <c r="U16" s="72"/>
      <c r="V16" s="73"/>
      <c r="W16" s="74"/>
      <c r="X16" s="72">
        <v>58</v>
      </c>
      <c r="Y16" s="73">
        <v>56</v>
      </c>
      <c r="Z16" s="74">
        <f>X16-Y16</f>
        <v>2</v>
      </c>
      <c r="AA16" s="72">
        <v>58</v>
      </c>
      <c r="AB16" s="73">
        <v>56</v>
      </c>
      <c r="AC16" s="74">
        <f>AA16-AB16</f>
        <v>2</v>
      </c>
      <c r="AD16" s="142"/>
      <c r="AE16" s="127"/>
      <c r="AF16" s="135"/>
      <c r="AG16" s="14"/>
      <c r="AH16" s="14"/>
      <c r="AI16" s="126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46" s="15" customFormat="1" ht="12.95" customHeight="1">
      <c r="A17" s="76" t="s">
        <v>85</v>
      </c>
      <c r="B17" s="72">
        <v>40</v>
      </c>
      <c r="C17" s="73">
        <v>40</v>
      </c>
      <c r="D17" s="74">
        <f t="shared" ref="D17" si="4">B17-C17</f>
        <v>0</v>
      </c>
      <c r="E17" s="72"/>
      <c r="F17" s="73"/>
      <c r="G17" s="74"/>
      <c r="H17" s="72"/>
      <c r="I17" s="73"/>
      <c r="J17" s="74"/>
      <c r="K17" s="72"/>
      <c r="L17" s="73"/>
      <c r="M17" s="74"/>
      <c r="N17" s="76" t="s">
        <v>85</v>
      </c>
      <c r="O17" s="72"/>
      <c r="P17" s="73"/>
      <c r="Q17" s="74"/>
      <c r="R17" s="77"/>
      <c r="S17" s="78"/>
      <c r="T17" s="74"/>
      <c r="U17" s="72"/>
      <c r="V17" s="73"/>
      <c r="W17" s="74"/>
      <c r="X17" s="72"/>
      <c r="Y17" s="73"/>
      <c r="Z17" s="74"/>
      <c r="AA17" s="72"/>
      <c r="AB17" s="73"/>
      <c r="AC17" s="74"/>
      <c r="AD17" s="142"/>
      <c r="AE17" s="127"/>
      <c r="AF17" s="135"/>
      <c r="AG17" s="14"/>
      <c r="AH17" s="14"/>
      <c r="AI17" s="126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spans="1:46" s="15" customFormat="1" ht="12.95" customHeight="1" thickBot="1">
      <c r="A18" s="76" t="s">
        <v>86</v>
      </c>
      <c r="B18" s="72">
        <v>27</v>
      </c>
      <c r="C18" s="73">
        <v>24</v>
      </c>
      <c r="D18" s="74">
        <f t="shared" ref="D18" si="5">B18-C18</f>
        <v>3</v>
      </c>
      <c r="E18" s="72"/>
      <c r="F18" s="73"/>
      <c r="G18" s="74"/>
      <c r="H18" s="72"/>
      <c r="I18" s="73"/>
      <c r="J18" s="74"/>
      <c r="K18" s="72"/>
      <c r="L18" s="73"/>
      <c r="M18" s="74"/>
      <c r="N18" s="76" t="s">
        <v>86</v>
      </c>
      <c r="O18" s="72"/>
      <c r="P18" s="73"/>
      <c r="Q18" s="74"/>
      <c r="R18" s="77"/>
      <c r="S18" s="78"/>
      <c r="T18" s="74"/>
      <c r="U18" s="72"/>
      <c r="V18" s="73"/>
      <c r="W18" s="74"/>
      <c r="X18" s="72"/>
      <c r="Y18" s="73"/>
      <c r="Z18" s="74"/>
      <c r="AA18" s="72"/>
      <c r="AB18" s="73"/>
      <c r="AC18" s="74"/>
      <c r="AD18" s="142"/>
      <c r="AE18" s="127"/>
      <c r="AF18" s="135"/>
      <c r="AG18" s="14"/>
      <c r="AH18" s="14"/>
      <c r="AI18" s="126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s="15" customFormat="1" ht="12.95" customHeight="1" thickBot="1">
      <c r="A19" s="76" t="s">
        <v>34</v>
      </c>
      <c r="B19" s="72">
        <v>58</v>
      </c>
      <c r="C19" s="73">
        <v>58</v>
      </c>
      <c r="D19" s="74">
        <f t="shared" si="2"/>
        <v>0</v>
      </c>
      <c r="E19" s="72">
        <v>41</v>
      </c>
      <c r="F19" s="73">
        <v>41</v>
      </c>
      <c r="G19" s="74">
        <f t="shared" ref="G19:G43" si="6">E19-F19</f>
        <v>0</v>
      </c>
      <c r="H19" s="72">
        <v>6</v>
      </c>
      <c r="I19" s="73">
        <v>6</v>
      </c>
      <c r="J19" s="74">
        <f t="shared" ref="J19:J43" si="7">H19-I19</f>
        <v>0</v>
      </c>
      <c r="K19" s="72">
        <v>11</v>
      </c>
      <c r="L19" s="73">
        <v>11</v>
      </c>
      <c r="M19" s="74">
        <f t="shared" ref="M19:M43" si="8">K19-L19</f>
        <v>0</v>
      </c>
      <c r="N19" s="76" t="s">
        <v>34</v>
      </c>
      <c r="O19" s="72">
        <v>57</v>
      </c>
      <c r="P19" s="73">
        <v>54</v>
      </c>
      <c r="Q19" s="74">
        <f t="shared" si="3"/>
        <v>3</v>
      </c>
      <c r="R19" s="77"/>
      <c r="S19" s="78"/>
      <c r="T19" s="74"/>
      <c r="U19" s="72"/>
      <c r="V19" s="73"/>
      <c r="W19" s="74"/>
      <c r="X19" s="72">
        <v>58</v>
      </c>
      <c r="Y19" s="73">
        <v>57</v>
      </c>
      <c r="Z19" s="74">
        <f t="shared" ref="Z19:Z29" si="9">X19-Y19</f>
        <v>1</v>
      </c>
      <c r="AA19" s="72">
        <v>59</v>
      </c>
      <c r="AB19" s="73">
        <v>51</v>
      </c>
      <c r="AC19" s="74">
        <f t="shared" ref="AC19" si="10">AA19-AB19</f>
        <v>8</v>
      </c>
      <c r="AD19" s="142"/>
      <c r="AE19" s="127"/>
      <c r="AF19" s="135"/>
      <c r="AG19" s="251" t="s">
        <v>98</v>
      </c>
      <c r="AH19" s="251"/>
      <c r="AI19" s="252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</row>
    <row r="20" spans="1:46" s="15" customFormat="1" ht="12.95" customHeight="1" thickBot="1">
      <c r="A20" s="76" t="s">
        <v>35</v>
      </c>
      <c r="B20" s="72">
        <v>63</v>
      </c>
      <c r="C20" s="73">
        <v>61</v>
      </c>
      <c r="D20" s="74">
        <f t="shared" si="2"/>
        <v>2</v>
      </c>
      <c r="E20" s="72">
        <v>46</v>
      </c>
      <c r="F20" s="73">
        <v>46</v>
      </c>
      <c r="G20" s="74">
        <f t="shared" si="6"/>
        <v>0</v>
      </c>
      <c r="H20" s="72">
        <v>8</v>
      </c>
      <c r="I20" s="73">
        <v>8</v>
      </c>
      <c r="J20" s="74">
        <f t="shared" si="7"/>
        <v>0</v>
      </c>
      <c r="K20" s="72">
        <v>8</v>
      </c>
      <c r="L20" s="73">
        <v>8</v>
      </c>
      <c r="M20" s="74">
        <f t="shared" si="8"/>
        <v>0</v>
      </c>
      <c r="N20" s="76" t="s">
        <v>35</v>
      </c>
      <c r="O20" s="72">
        <v>62</v>
      </c>
      <c r="P20" s="73">
        <v>62</v>
      </c>
      <c r="Q20" s="74">
        <f t="shared" si="3"/>
        <v>0</v>
      </c>
      <c r="R20" s="77">
        <v>63</v>
      </c>
      <c r="S20" s="78">
        <v>62</v>
      </c>
      <c r="T20" s="74">
        <f t="shared" ref="T20:T29" si="11">R20-S20</f>
        <v>1</v>
      </c>
      <c r="U20" s="72"/>
      <c r="V20" s="73"/>
      <c r="W20" s="74"/>
      <c r="X20" s="72"/>
      <c r="Y20" s="73"/>
      <c r="Z20" s="74"/>
      <c r="AA20" s="72">
        <v>63</v>
      </c>
      <c r="AB20" s="73">
        <v>62</v>
      </c>
      <c r="AC20" s="74">
        <f t="shared" ref="AC20:AC25" si="12">AA20-AB20</f>
        <v>1</v>
      </c>
      <c r="AD20" s="142"/>
      <c r="AE20" s="127"/>
      <c r="AF20" s="135"/>
      <c r="AG20" s="233">
        <f>AH24/AG24*100%</f>
        <v>0.94</v>
      </c>
      <c r="AH20" s="233"/>
      <c r="AI20" s="242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s="15" customFormat="1" ht="12.95" customHeight="1" thickBot="1">
      <c r="A21" s="76" t="s">
        <v>36</v>
      </c>
      <c r="B21" s="72">
        <v>59</v>
      </c>
      <c r="C21" s="73">
        <v>59</v>
      </c>
      <c r="D21" s="74">
        <f t="shared" si="2"/>
        <v>0</v>
      </c>
      <c r="E21" s="77">
        <v>42</v>
      </c>
      <c r="F21" s="73">
        <v>42</v>
      </c>
      <c r="G21" s="74">
        <f t="shared" si="6"/>
        <v>0</v>
      </c>
      <c r="H21" s="72">
        <v>8</v>
      </c>
      <c r="I21" s="73">
        <v>8</v>
      </c>
      <c r="J21" s="74">
        <f t="shared" si="7"/>
        <v>0</v>
      </c>
      <c r="K21" s="72">
        <v>9</v>
      </c>
      <c r="L21" s="73">
        <v>9</v>
      </c>
      <c r="M21" s="74">
        <f t="shared" si="8"/>
        <v>0</v>
      </c>
      <c r="N21" s="76" t="s">
        <v>36</v>
      </c>
      <c r="O21" s="72">
        <v>59</v>
      </c>
      <c r="P21" s="73">
        <v>55</v>
      </c>
      <c r="Q21" s="74">
        <f t="shared" si="3"/>
        <v>4</v>
      </c>
      <c r="R21" s="72">
        <v>59</v>
      </c>
      <c r="S21" s="73">
        <v>59</v>
      </c>
      <c r="T21" s="74">
        <f t="shared" si="11"/>
        <v>0</v>
      </c>
      <c r="U21" s="72">
        <v>59</v>
      </c>
      <c r="V21" s="73">
        <v>59</v>
      </c>
      <c r="W21" s="74">
        <f t="shared" ref="W21:W37" si="13">U21-V21</f>
        <v>0</v>
      </c>
      <c r="X21" s="72"/>
      <c r="Y21" s="73"/>
      <c r="Z21" s="74"/>
      <c r="AA21" s="72"/>
      <c r="AB21" s="73"/>
      <c r="AC21" s="74"/>
      <c r="AD21" s="142"/>
      <c r="AE21" s="127"/>
      <c r="AF21" s="135"/>
      <c r="AG21" s="125" t="s">
        <v>0</v>
      </c>
      <c r="AH21" s="89" t="s">
        <v>2</v>
      </c>
      <c r="AI21" s="90" t="s">
        <v>1</v>
      </c>
      <c r="AJ21" s="14"/>
      <c r="AK21" s="14"/>
      <c r="AO21" s="14"/>
      <c r="AP21" s="14"/>
      <c r="AQ21" s="14"/>
      <c r="AR21" s="14"/>
      <c r="AS21" s="14"/>
      <c r="AT21" s="14"/>
    </row>
    <row r="22" spans="1:46" s="15" customFormat="1" ht="12.95" customHeight="1" thickBot="1">
      <c r="A22" s="76" t="s">
        <v>37</v>
      </c>
      <c r="B22" s="72">
        <v>57</v>
      </c>
      <c r="C22" s="73">
        <v>56</v>
      </c>
      <c r="D22" s="74">
        <f t="shared" si="2"/>
        <v>1</v>
      </c>
      <c r="E22" s="77"/>
      <c r="F22" s="73"/>
      <c r="G22" s="74"/>
      <c r="H22" s="72"/>
      <c r="I22" s="73"/>
      <c r="J22" s="74"/>
      <c r="K22" s="72"/>
      <c r="L22" s="73"/>
      <c r="M22" s="74"/>
      <c r="N22" s="76" t="s">
        <v>37</v>
      </c>
      <c r="O22" s="72">
        <v>56</v>
      </c>
      <c r="P22" s="73">
        <v>40</v>
      </c>
      <c r="Q22" s="74">
        <f t="shared" si="3"/>
        <v>16</v>
      </c>
      <c r="R22" s="94">
        <v>57</v>
      </c>
      <c r="S22" s="73">
        <v>50</v>
      </c>
      <c r="T22" s="74">
        <f t="shared" si="11"/>
        <v>7</v>
      </c>
      <c r="U22" s="94">
        <v>57</v>
      </c>
      <c r="V22" s="73">
        <v>55</v>
      </c>
      <c r="W22" s="74">
        <f t="shared" si="13"/>
        <v>2</v>
      </c>
      <c r="X22" s="72"/>
      <c r="Y22" s="73"/>
      <c r="Z22" s="74"/>
      <c r="AA22" s="72"/>
      <c r="AB22" s="73"/>
      <c r="AC22" s="74"/>
      <c r="AD22" s="142"/>
      <c r="AE22" s="127"/>
      <c r="AF22" s="136" t="s">
        <v>42</v>
      </c>
      <c r="AG22" s="124">
        <v>50</v>
      </c>
      <c r="AH22" s="68">
        <v>47</v>
      </c>
      <c r="AI22" s="69">
        <f t="shared" ref="AI22" si="14">AG22-AH22</f>
        <v>3</v>
      </c>
      <c r="AJ22" s="14"/>
      <c r="AK22" s="14"/>
      <c r="AO22" s="14"/>
      <c r="AP22" s="14"/>
      <c r="AQ22" s="14"/>
      <c r="AR22" s="14"/>
      <c r="AS22" s="14"/>
      <c r="AT22" s="14"/>
    </row>
    <row r="23" spans="1:46" s="15" customFormat="1" ht="12.95" customHeight="1" thickBot="1">
      <c r="A23" s="76" t="s">
        <v>38</v>
      </c>
      <c r="B23" s="72">
        <v>55</v>
      </c>
      <c r="C23" s="73">
        <v>55</v>
      </c>
      <c r="D23" s="74">
        <f t="shared" si="2"/>
        <v>0</v>
      </c>
      <c r="E23" s="72">
        <v>40</v>
      </c>
      <c r="F23" s="73">
        <v>40</v>
      </c>
      <c r="G23" s="74">
        <f t="shared" si="6"/>
        <v>0</v>
      </c>
      <c r="H23" s="72">
        <v>8</v>
      </c>
      <c r="I23" s="73">
        <v>8</v>
      </c>
      <c r="J23" s="74">
        <f t="shared" si="7"/>
        <v>0</v>
      </c>
      <c r="K23" s="72">
        <v>7</v>
      </c>
      <c r="L23" s="73">
        <v>7</v>
      </c>
      <c r="M23" s="74">
        <f t="shared" si="8"/>
        <v>0</v>
      </c>
      <c r="N23" s="76" t="s">
        <v>38</v>
      </c>
      <c r="O23" s="72">
        <v>55</v>
      </c>
      <c r="P23" s="73">
        <v>52</v>
      </c>
      <c r="Q23" s="74">
        <f t="shared" si="3"/>
        <v>3</v>
      </c>
      <c r="R23" s="77">
        <v>55</v>
      </c>
      <c r="S23" s="78">
        <v>54</v>
      </c>
      <c r="T23" s="74">
        <f t="shared" si="11"/>
        <v>1</v>
      </c>
      <c r="U23" s="72"/>
      <c r="V23" s="73"/>
      <c r="W23" s="74"/>
      <c r="X23" s="72">
        <v>56</v>
      </c>
      <c r="Y23" s="73">
        <v>54</v>
      </c>
      <c r="Z23" s="74">
        <f t="shared" si="9"/>
        <v>2</v>
      </c>
      <c r="AA23" s="72"/>
      <c r="AB23" s="73"/>
      <c r="AC23" s="74"/>
      <c r="AD23" s="142"/>
      <c r="AE23" s="127"/>
      <c r="AF23" s="135"/>
      <c r="AG23" s="139"/>
      <c r="AH23" s="129"/>
      <c r="AI23" s="69"/>
      <c r="AJ23" s="14"/>
      <c r="AK23" s="14"/>
      <c r="AO23" s="14"/>
      <c r="AP23" s="14"/>
      <c r="AQ23" s="14"/>
      <c r="AR23" s="14"/>
      <c r="AS23" s="14"/>
      <c r="AT23" s="14"/>
    </row>
    <row r="24" spans="1:46" s="15" customFormat="1" ht="12.95" customHeight="1" thickBot="1">
      <c r="A24" s="76" t="s">
        <v>39</v>
      </c>
      <c r="B24" s="72">
        <v>56</v>
      </c>
      <c r="C24" s="73">
        <v>55</v>
      </c>
      <c r="D24" s="74">
        <f t="shared" si="2"/>
        <v>1</v>
      </c>
      <c r="E24" s="72"/>
      <c r="F24" s="73"/>
      <c r="G24" s="74"/>
      <c r="H24" s="72"/>
      <c r="I24" s="73"/>
      <c r="J24" s="74"/>
      <c r="K24" s="72"/>
      <c r="L24" s="73"/>
      <c r="M24" s="74"/>
      <c r="N24" s="76" t="s">
        <v>39</v>
      </c>
      <c r="O24" s="72">
        <v>56</v>
      </c>
      <c r="P24" s="73">
        <v>53</v>
      </c>
      <c r="Q24" s="74">
        <f t="shared" si="3"/>
        <v>3</v>
      </c>
      <c r="R24" s="72">
        <v>56</v>
      </c>
      <c r="S24" s="73">
        <v>54</v>
      </c>
      <c r="T24" s="74">
        <f t="shared" si="11"/>
        <v>2</v>
      </c>
      <c r="U24" s="72"/>
      <c r="V24" s="73"/>
      <c r="W24" s="74"/>
      <c r="X24" s="72">
        <v>56</v>
      </c>
      <c r="Y24" s="73">
        <v>55</v>
      </c>
      <c r="Z24" s="74">
        <f t="shared" si="9"/>
        <v>1</v>
      </c>
      <c r="AA24" s="72"/>
      <c r="AB24" s="73"/>
      <c r="AC24" s="74"/>
      <c r="AD24" s="143"/>
      <c r="AE24" s="137"/>
      <c r="AF24" s="138"/>
      <c r="AG24" s="102">
        <f t="shared" ref="AG24:AI24" si="15">SUM(AG22:AG23)</f>
        <v>50</v>
      </c>
      <c r="AH24" s="102">
        <f t="shared" si="15"/>
        <v>47</v>
      </c>
      <c r="AI24" s="102">
        <f t="shared" si="15"/>
        <v>3</v>
      </c>
      <c r="AJ24" s="14"/>
      <c r="AK24" s="14"/>
      <c r="AO24" s="14"/>
      <c r="AP24" s="14"/>
      <c r="AQ24" s="14"/>
      <c r="AR24" s="14"/>
      <c r="AS24" s="14"/>
      <c r="AT24" s="14"/>
    </row>
    <row r="25" spans="1:46" s="15" customFormat="1" ht="12.95" customHeight="1" thickBot="1">
      <c r="A25" s="76" t="s">
        <v>40</v>
      </c>
      <c r="B25" s="72">
        <v>58</v>
      </c>
      <c r="C25" s="73">
        <v>58</v>
      </c>
      <c r="D25" s="74">
        <f t="shared" si="2"/>
        <v>0</v>
      </c>
      <c r="E25" s="72">
        <v>46</v>
      </c>
      <c r="F25" s="73">
        <v>45</v>
      </c>
      <c r="G25" s="74">
        <f t="shared" si="6"/>
        <v>1</v>
      </c>
      <c r="H25" s="72">
        <v>6</v>
      </c>
      <c r="I25" s="73">
        <v>6</v>
      </c>
      <c r="J25" s="74">
        <f t="shared" si="7"/>
        <v>0</v>
      </c>
      <c r="K25" s="72">
        <v>6</v>
      </c>
      <c r="L25" s="73">
        <v>6</v>
      </c>
      <c r="M25" s="74">
        <f t="shared" si="8"/>
        <v>0</v>
      </c>
      <c r="N25" s="76" t="s">
        <v>40</v>
      </c>
      <c r="O25" s="72">
        <v>58</v>
      </c>
      <c r="P25" s="73">
        <v>54</v>
      </c>
      <c r="Q25" s="74">
        <f t="shared" si="3"/>
        <v>4</v>
      </c>
      <c r="R25" s="77"/>
      <c r="S25" s="78"/>
      <c r="T25" s="74"/>
      <c r="U25" s="72"/>
      <c r="V25" s="73"/>
      <c r="W25" s="74"/>
      <c r="X25" s="72">
        <v>58</v>
      </c>
      <c r="Y25" s="73">
        <v>54</v>
      </c>
      <c r="Z25" s="74">
        <f t="shared" si="9"/>
        <v>4</v>
      </c>
      <c r="AA25" s="72">
        <v>58</v>
      </c>
      <c r="AB25" s="73">
        <v>43</v>
      </c>
      <c r="AC25" s="74">
        <f t="shared" si="12"/>
        <v>15</v>
      </c>
      <c r="AD25" s="268" t="s">
        <v>64</v>
      </c>
      <c r="AE25" s="269"/>
      <c r="AF25" s="270"/>
      <c r="AG25" s="251" t="s">
        <v>65</v>
      </c>
      <c r="AH25" s="251"/>
      <c r="AI25" s="252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spans="1:46" s="15" customFormat="1" ht="12.95" customHeight="1" thickBot="1">
      <c r="A26" s="76" t="s">
        <v>41</v>
      </c>
      <c r="B26" s="72">
        <v>57</v>
      </c>
      <c r="C26" s="73">
        <v>48</v>
      </c>
      <c r="D26" s="74">
        <f t="shared" si="2"/>
        <v>9</v>
      </c>
      <c r="E26" s="72"/>
      <c r="F26" s="73"/>
      <c r="G26" s="74"/>
      <c r="H26" s="72"/>
      <c r="I26" s="73"/>
      <c r="J26" s="74"/>
      <c r="K26" s="72"/>
      <c r="L26" s="73"/>
      <c r="M26" s="74"/>
      <c r="N26" s="76" t="s">
        <v>41</v>
      </c>
      <c r="O26" s="72">
        <v>55</v>
      </c>
      <c r="P26" s="73">
        <v>43</v>
      </c>
      <c r="Q26" s="74">
        <f t="shared" si="3"/>
        <v>12</v>
      </c>
      <c r="R26" s="77">
        <v>57</v>
      </c>
      <c r="S26" s="78">
        <v>51</v>
      </c>
      <c r="T26" s="74">
        <f t="shared" si="11"/>
        <v>6</v>
      </c>
      <c r="U26" s="72"/>
      <c r="V26" s="73"/>
      <c r="W26" s="74"/>
      <c r="X26" s="72">
        <v>57</v>
      </c>
      <c r="Y26" s="73">
        <v>39</v>
      </c>
      <c r="Z26" s="74">
        <f t="shared" si="9"/>
        <v>18</v>
      </c>
      <c r="AD26" s="265">
        <f>AE30/AD30*100%</f>
        <v>0.88785046728971961</v>
      </c>
      <c r="AE26" s="266"/>
      <c r="AF26" s="267"/>
      <c r="AG26" s="233">
        <f>AH30/AG30*100%</f>
        <v>0.98130841121495327</v>
      </c>
      <c r="AH26" s="233"/>
      <c r="AI26" s="242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1:46" s="15" customFormat="1" ht="12.95" customHeight="1">
      <c r="A27" s="76" t="s">
        <v>42</v>
      </c>
      <c r="B27" s="72">
        <v>51</v>
      </c>
      <c r="C27" s="73">
        <v>48</v>
      </c>
      <c r="D27" s="74">
        <f t="shared" si="2"/>
        <v>3</v>
      </c>
      <c r="E27" s="72"/>
      <c r="F27" s="73"/>
      <c r="G27" s="74"/>
      <c r="H27" s="72"/>
      <c r="I27" s="73"/>
      <c r="J27" s="74"/>
      <c r="K27" s="72"/>
      <c r="L27" s="73"/>
      <c r="M27" s="74"/>
      <c r="N27" s="76" t="s">
        <v>42</v>
      </c>
      <c r="O27" s="72"/>
      <c r="P27" s="73"/>
      <c r="Q27" s="74">
        <f t="shared" si="3"/>
        <v>0</v>
      </c>
      <c r="R27" s="77"/>
      <c r="S27" s="78"/>
      <c r="T27" s="74"/>
      <c r="U27" s="72"/>
      <c r="V27" s="73"/>
      <c r="W27" s="74"/>
      <c r="X27" s="72">
        <v>50</v>
      </c>
      <c r="Y27" s="73">
        <v>39</v>
      </c>
      <c r="Z27" s="74">
        <f t="shared" si="9"/>
        <v>11</v>
      </c>
      <c r="AA27" s="72"/>
      <c r="AB27" s="73"/>
      <c r="AC27" s="74"/>
      <c r="AD27" s="67">
        <v>50</v>
      </c>
      <c r="AE27" s="68">
        <v>44</v>
      </c>
      <c r="AF27" s="69">
        <f t="shared" ref="AF27:AF28" si="16">AD27-AE27</f>
        <v>6</v>
      </c>
      <c r="AG27" s="139">
        <v>50</v>
      </c>
      <c r="AH27" s="129">
        <v>48</v>
      </c>
      <c r="AI27" s="130">
        <f t="shared" ref="AI27:AI28" si="17">AG27-AH27</f>
        <v>2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spans="1:46" s="15" customFormat="1" ht="12.95" customHeight="1">
      <c r="A28" s="76" t="s">
        <v>43</v>
      </c>
      <c r="B28" s="72">
        <v>57</v>
      </c>
      <c r="C28" s="78">
        <v>56</v>
      </c>
      <c r="D28" s="74">
        <f t="shared" si="2"/>
        <v>1</v>
      </c>
      <c r="E28" s="77"/>
      <c r="F28" s="78"/>
      <c r="G28" s="74"/>
      <c r="H28" s="72"/>
      <c r="I28" s="73"/>
      <c r="J28" s="74"/>
      <c r="K28" s="72"/>
      <c r="L28" s="73"/>
      <c r="M28" s="74"/>
      <c r="N28" s="76" t="s">
        <v>43</v>
      </c>
      <c r="O28" s="72">
        <v>57</v>
      </c>
      <c r="P28" s="73">
        <v>50</v>
      </c>
      <c r="Q28" s="74">
        <f t="shared" si="3"/>
        <v>7</v>
      </c>
      <c r="R28" s="77"/>
      <c r="S28" s="78"/>
      <c r="T28" s="74"/>
      <c r="U28" s="72"/>
      <c r="V28" s="73"/>
      <c r="W28" s="74"/>
      <c r="X28" s="72">
        <v>57</v>
      </c>
      <c r="Y28" s="73">
        <v>48</v>
      </c>
      <c r="Z28" s="74">
        <f t="shared" si="9"/>
        <v>9</v>
      </c>
      <c r="AA28" s="82"/>
      <c r="AB28" s="83"/>
      <c r="AC28" s="84"/>
      <c r="AD28" s="82">
        <v>57</v>
      </c>
      <c r="AE28" s="83">
        <v>51</v>
      </c>
      <c r="AF28" s="84">
        <f t="shared" si="16"/>
        <v>6</v>
      </c>
      <c r="AG28" s="195">
        <v>57</v>
      </c>
      <c r="AH28" s="148">
        <v>57</v>
      </c>
      <c r="AI28" s="149">
        <f t="shared" si="17"/>
        <v>0</v>
      </c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spans="1:46" s="15" customFormat="1" ht="12.95" customHeight="1" thickBot="1">
      <c r="A29" s="76" t="s">
        <v>44</v>
      </c>
      <c r="B29" s="72">
        <v>53</v>
      </c>
      <c r="C29" s="73">
        <v>53</v>
      </c>
      <c r="D29" s="74">
        <f t="shared" si="2"/>
        <v>0</v>
      </c>
      <c r="E29" s="72">
        <v>44</v>
      </c>
      <c r="F29" s="73">
        <v>43</v>
      </c>
      <c r="G29" s="74">
        <f t="shared" si="6"/>
        <v>1</v>
      </c>
      <c r="H29" s="72">
        <v>1</v>
      </c>
      <c r="I29" s="73">
        <v>1</v>
      </c>
      <c r="J29" s="74">
        <f t="shared" si="7"/>
        <v>0</v>
      </c>
      <c r="K29" s="72">
        <v>8</v>
      </c>
      <c r="L29" s="73">
        <v>8</v>
      </c>
      <c r="M29" s="74">
        <f t="shared" si="8"/>
        <v>0</v>
      </c>
      <c r="N29" s="76" t="s">
        <v>44</v>
      </c>
      <c r="O29" s="72">
        <v>53</v>
      </c>
      <c r="P29" s="73">
        <v>51</v>
      </c>
      <c r="Q29" s="74">
        <f t="shared" si="3"/>
        <v>2</v>
      </c>
      <c r="R29" s="77">
        <v>53</v>
      </c>
      <c r="S29" s="78">
        <v>51</v>
      </c>
      <c r="T29" s="74">
        <f t="shared" si="11"/>
        <v>2</v>
      </c>
      <c r="U29" s="72"/>
      <c r="V29" s="73"/>
      <c r="W29" s="74"/>
      <c r="X29" s="79">
        <v>53</v>
      </c>
      <c r="Y29" s="80">
        <v>49</v>
      </c>
      <c r="Z29" s="74">
        <f t="shared" si="9"/>
        <v>4</v>
      </c>
      <c r="AA29" s="144"/>
      <c r="AB29" s="145"/>
      <c r="AC29" s="81"/>
      <c r="AD29" s="146"/>
      <c r="AE29" s="147"/>
      <c r="AF29" s="196"/>
      <c r="AG29" s="143"/>
      <c r="AH29" s="137"/>
      <c r="AI29" s="150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1:46" s="15" customFormat="1" ht="12.95" customHeight="1" thickBot="1">
      <c r="A30" s="76" t="s">
        <v>99</v>
      </c>
      <c r="B30" s="72">
        <v>15</v>
      </c>
      <c r="C30" s="78">
        <v>14</v>
      </c>
      <c r="D30" s="74">
        <f t="shared" si="2"/>
        <v>1</v>
      </c>
      <c r="E30" s="77"/>
      <c r="F30" s="78"/>
      <c r="G30" s="74"/>
      <c r="H30" s="72"/>
      <c r="I30" s="73"/>
      <c r="J30" s="74"/>
      <c r="K30" s="72"/>
      <c r="L30" s="73"/>
      <c r="M30" s="74"/>
      <c r="N30" s="76"/>
      <c r="O30" s="86">
        <f t="shared" ref="O30:T30" si="18">SUM(O15:O29)</f>
        <v>642</v>
      </c>
      <c r="P30" s="86">
        <f t="shared" si="18"/>
        <v>574</v>
      </c>
      <c r="Q30" s="86">
        <f t="shared" si="18"/>
        <v>68</v>
      </c>
      <c r="R30" s="86">
        <f t="shared" si="18"/>
        <v>400</v>
      </c>
      <c r="S30" s="86">
        <f t="shared" si="18"/>
        <v>381</v>
      </c>
      <c r="T30" s="86">
        <f t="shared" si="18"/>
        <v>19</v>
      </c>
      <c r="U30" s="72"/>
      <c r="V30" s="73"/>
      <c r="W30" s="74"/>
      <c r="X30" s="86">
        <f t="shared" ref="X30:AC30" si="19">SUM(X15:X29)</f>
        <v>503</v>
      </c>
      <c r="Y30" s="86">
        <f t="shared" si="19"/>
        <v>451</v>
      </c>
      <c r="Z30" s="102">
        <f t="shared" si="19"/>
        <v>52</v>
      </c>
      <c r="AA30" s="72">
        <f t="shared" si="19"/>
        <v>253</v>
      </c>
      <c r="AB30" s="73">
        <f t="shared" si="19"/>
        <v>227</v>
      </c>
      <c r="AC30" s="74">
        <f t="shared" si="19"/>
        <v>26</v>
      </c>
      <c r="AD30" s="113">
        <f t="shared" ref="AD30:AI30" si="20">SUM(AD27:AD29)</f>
        <v>107</v>
      </c>
      <c r="AE30" s="113">
        <f t="shared" si="20"/>
        <v>95</v>
      </c>
      <c r="AF30" s="113">
        <f t="shared" si="20"/>
        <v>12</v>
      </c>
      <c r="AG30" s="102">
        <f t="shared" si="20"/>
        <v>107</v>
      </c>
      <c r="AH30" s="86">
        <f t="shared" si="20"/>
        <v>105</v>
      </c>
      <c r="AI30" s="102">
        <f t="shared" si="20"/>
        <v>2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6" s="15" customFormat="1" ht="12.95" customHeight="1" thickBot="1">
      <c r="A31" s="76"/>
      <c r="B31" s="72"/>
      <c r="C31" s="73"/>
      <c r="D31" s="74"/>
      <c r="E31" s="72"/>
      <c r="F31" s="73"/>
      <c r="G31" s="74"/>
      <c r="H31" s="72"/>
      <c r="I31" s="73"/>
      <c r="J31" s="74"/>
      <c r="K31" s="72"/>
      <c r="L31" s="73"/>
      <c r="M31" s="74"/>
      <c r="N31" s="76"/>
      <c r="O31" s="251" t="s">
        <v>22</v>
      </c>
      <c r="P31" s="251"/>
      <c r="Q31" s="252"/>
      <c r="R31" s="253" t="s">
        <v>23</v>
      </c>
      <c r="S31" s="251"/>
      <c r="T31" s="251"/>
      <c r="U31" s="72"/>
      <c r="V31" s="73"/>
      <c r="W31" s="74"/>
      <c r="X31" s="251" t="s">
        <v>21</v>
      </c>
      <c r="Y31" s="251"/>
      <c r="Z31" s="252"/>
      <c r="AA31" s="253" t="s">
        <v>18</v>
      </c>
      <c r="AB31" s="251"/>
      <c r="AC31" s="252"/>
      <c r="AD31" s="258" t="s">
        <v>62</v>
      </c>
      <c r="AE31" s="259"/>
      <c r="AF31" s="260"/>
      <c r="AG31" s="261" t="s">
        <v>63</v>
      </c>
      <c r="AH31" s="262"/>
      <c r="AI31" s="263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46" s="15" customFormat="1" ht="11.25" customHeight="1" thickBot="1">
      <c r="A32" s="76"/>
      <c r="B32" s="72"/>
      <c r="C32" s="73"/>
      <c r="D32" s="74"/>
      <c r="E32" s="72"/>
      <c r="F32" s="73"/>
      <c r="G32" s="74"/>
      <c r="H32" s="72"/>
      <c r="I32" s="73"/>
      <c r="J32" s="74"/>
      <c r="K32" s="72"/>
      <c r="L32" s="73"/>
      <c r="M32" s="74"/>
      <c r="N32" s="76"/>
      <c r="O32" s="244">
        <f>P38/O38*100%</f>
        <v>0.77</v>
      </c>
      <c r="P32" s="245"/>
      <c r="Q32" s="246"/>
      <c r="R32" s="244">
        <f>S38/R38*100%</f>
        <v>0.91</v>
      </c>
      <c r="S32" s="245"/>
      <c r="T32" s="246"/>
      <c r="U32" s="72"/>
      <c r="V32" s="73"/>
      <c r="W32" s="74"/>
      <c r="X32" s="244">
        <f>Y38/X38*100%</f>
        <v>1</v>
      </c>
      <c r="Y32" s="245"/>
      <c r="Z32" s="246"/>
      <c r="AA32" s="244">
        <f>AB38/AA38*100%</f>
        <v>0.97777777777777775</v>
      </c>
      <c r="AB32" s="245"/>
      <c r="AC32" s="246"/>
      <c r="AD32" s="244">
        <f>AE38/AD38*100%</f>
        <v>1</v>
      </c>
      <c r="AE32" s="245"/>
      <c r="AF32" s="246"/>
      <c r="AG32" s="241">
        <f>AH38/AG38*100%</f>
        <v>0.98360655737704916</v>
      </c>
      <c r="AH32" s="233"/>
      <c r="AI32" s="242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1:46" s="15" customFormat="1" ht="12" customHeight="1" thickBot="1">
      <c r="A33" s="76"/>
      <c r="B33" s="72"/>
      <c r="C33" s="73"/>
      <c r="D33" s="74"/>
      <c r="E33" s="72"/>
      <c r="F33" s="73"/>
      <c r="G33" s="74"/>
      <c r="H33" s="72"/>
      <c r="I33" s="73"/>
      <c r="J33" s="74"/>
      <c r="K33" s="72"/>
      <c r="L33" s="73"/>
      <c r="M33" s="74"/>
      <c r="N33" s="76"/>
      <c r="O33" s="88" t="s">
        <v>0</v>
      </c>
      <c r="P33" s="89" t="s">
        <v>2</v>
      </c>
      <c r="Q33" s="90" t="s">
        <v>1</v>
      </c>
      <c r="R33" s="88" t="s">
        <v>0</v>
      </c>
      <c r="S33" s="89" t="s">
        <v>2</v>
      </c>
      <c r="T33" s="90" t="s">
        <v>1</v>
      </c>
      <c r="U33" s="72"/>
      <c r="V33" s="73"/>
      <c r="W33" s="74"/>
      <c r="X33" s="88" t="s">
        <v>0</v>
      </c>
      <c r="Y33" s="89" t="s">
        <v>2</v>
      </c>
      <c r="Z33" s="90" t="s">
        <v>1</v>
      </c>
      <c r="AA33" s="88" t="s">
        <v>0</v>
      </c>
      <c r="AB33" s="89" t="s">
        <v>2</v>
      </c>
      <c r="AC33" s="90" t="s">
        <v>1</v>
      </c>
      <c r="AD33" s="88" t="s">
        <v>0</v>
      </c>
      <c r="AE33" s="89" t="s">
        <v>2</v>
      </c>
      <c r="AF33" s="90" t="s">
        <v>1</v>
      </c>
      <c r="AG33" s="88" t="s">
        <v>0</v>
      </c>
      <c r="AH33" s="89" t="s">
        <v>2</v>
      </c>
      <c r="AI33" s="90" t="s">
        <v>1</v>
      </c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1:46" s="15" customFormat="1" ht="9" customHeight="1">
      <c r="A34" s="76" t="s">
        <v>45</v>
      </c>
      <c r="B34" s="72">
        <v>47</v>
      </c>
      <c r="C34" s="73">
        <v>46</v>
      </c>
      <c r="D34" s="74">
        <f t="shared" si="2"/>
        <v>1</v>
      </c>
      <c r="E34" s="77"/>
      <c r="F34" s="73"/>
      <c r="G34" s="74"/>
      <c r="H34" s="72"/>
      <c r="I34" s="73"/>
      <c r="J34" s="74"/>
      <c r="K34" s="72"/>
      <c r="L34" s="73"/>
      <c r="M34" s="74"/>
      <c r="N34" s="76" t="s">
        <v>45</v>
      </c>
      <c r="O34" s="98">
        <v>47</v>
      </c>
      <c r="P34" s="99">
        <v>35</v>
      </c>
      <c r="Q34" s="100">
        <f>O34-P34</f>
        <v>12</v>
      </c>
      <c r="R34" s="104">
        <v>47</v>
      </c>
      <c r="S34" s="105">
        <v>43</v>
      </c>
      <c r="T34" s="100">
        <f>R34-S34</f>
        <v>4</v>
      </c>
      <c r="U34" s="72">
        <v>46</v>
      </c>
      <c r="V34" s="73">
        <v>44</v>
      </c>
      <c r="W34" s="74">
        <f t="shared" si="13"/>
        <v>2</v>
      </c>
      <c r="X34" s="98"/>
      <c r="Y34" s="99"/>
      <c r="Z34" s="100"/>
      <c r="AA34" s="98"/>
      <c r="AB34" s="99"/>
      <c r="AC34" s="100"/>
      <c r="AD34" s="197"/>
      <c r="AE34" s="198"/>
      <c r="AF34" s="199"/>
      <c r="AG34" s="197"/>
      <c r="AH34" s="198"/>
      <c r="AI34" s="199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1:46" s="15" customFormat="1" ht="12.95" customHeight="1">
      <c r="A35" s="76" t="s">
        <v>46</v>
      </c>
      <c r="B35" s="72">
        <v>53</v>
      </c>
      <c r="C35" s="73">
        <v>52</v>
      </c>
      <c r="D35" s="74">
        <f t="shared" si="2"/>
        <v>1</v>
      </c>
      <c r="E35" s="72"/>
      <c r="F35" s="73"/>
      <c r="G35" s="74"/>
      <c r="H35" s="77"/>
      <c r="I35" s="73"/>
      <c r="J35" s="74"/>
      <c r="K35" s="77"/>
      <c r="L35" s="73"/>
      <c r="M35" s="74"/>
      <c r="N35" s="76" t="s">
        <v>46</v>
      </c>
      <c r="O35" s="77">
        <v>53</v>
      </c>
      <c r="P35" s="78">
        <v>42</v>
      </c>
      <c r="Q35" s="74">
        <f>O35-P35</f>
        <v>11</v>
      </c>
      <c r="R35" s="72">
        <v>53</v>
      </c>
      <c r="S35" s="73">
        <v>48</v>
      </c>
      <c r="T35" s="74">
        <f>R35-S35</f>
        <v>5</v>
      </c>
      <c r="U35" s="72">
        <v>53</v>
      </c>
      <c r="V35" s="73">
        <v>49</v>
      </c>
      <c r="W35" s="74">
        <f t="shared" si="13"/>
        <v>4</v>
      </c>
      <c r="X35" s="72"/>
      <c r="Y35" s="73"/>
      <c r="Z35" s="74"/>
      <c r="AA35" s="72"/>
      <c r="AB35" s="73"/>
      <c r="AC35" s="74"/>
      <c r="AD35" s="106"/>
      <c r="AE35" s="107"/>
      <c r="AF35" s="100"/>
      <c r="AG35" s="205"/>
      <c r="AH35" s="108"/>
      <c r="AI35" s="100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spans="1:46" s="15" customFormat="1" ht="12.95" customHeight="1" thickBot="1">
      <c r="A36" s="76" t="s">
        <v>47</v>
      </c>
      <c r="B36" s="72">
        <v>45</v>
      </c>
      <c r="C36" s="73">
        <v>45</v>
      </c>
      <c r="D36" s="74">
        <f t="shared" si="2"/>
        <v>0</v>
      </c>
      <c r="E36" s="72"/>
      <c r="F36" s="73"/>
      <c r="G36" s="74"/>
      <c r="H36" s="72"/>
      <c r="I36" s="73"/>
      <c r="J36" s="74"/>
      <c r="K36" s="72"/>
      <c r="L36" s="73"/>
      <c r="M36" s="74"/>
      <c r="N36" s="76" t="s">
        <v>47</v>
      </c>
      <c r="O36" s="72"/>
      <c r="P36" s="73"/>
      <c r="Q36" s="74"/>
      <c r="R36" s="77"/>
      <c r="S36" s="78"/>
      <c r="T36" s="74"/>
      <c r="U36" s="72">
        <v>45</v>
      </c>
      <c r="V36" s="73">
        <v>44</v>
      </c>
      <c r="W36" s="74">
        <f t="shared" si="13"/>
        <v>1</v>
      </c>
      <c r="X36" s="72">
        <v>45</v>
      </c>
      <c r="Y36" s="73">
        <v>45</v>
      </c>
      <c r="Z36" s="74">
        <f>X36-Y36</f>
        <v>0</v>
      </c>
      <c r="AA36" s="72">
        <v>45</v>
      </c>
      <c r="AB36" s="73">
        <v>44</v>
      </c>
      <c r="AC36" s="74">
        <f>AA36-AB36</f>
        <v>1</v>
      </c>
      <c r="AD36" s="200"/>
      <c r="AE36" s="201"/>
      <c r="AF36" s="81"/>
      <c r="AG36" s="79"/>
      <c r="AH36" s="80"/>
      <c r="AI36" s="81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1:46" s="15" customFormat="1" ht="12.95" customHeight="1" thickBot="1">
      <c r="A37" s="76" t="s">
        <v>48</v>
      </c>
      <c r="B37" s="72">
        <v>61</v>
      </c>
      <c r="C37" s="73">
        <v>61</v>
      </c>
      <c r="D37" s="74">
        <f t="shared" si="2"/>
        <v>0</v>
      </c>
      <c r="E37" s="72"/>
      <c r="F37" s="73"/>
      <c r="G37" s="74"/>
      <c r="H37" s="72"/>
      <c r="I37" s="73"/>
      <c r="J37" s="74"/>
      <c r="K37" s="72"/>
      <c r="L37" s="73"/>
      <c r="M37" s="74"/>
      <c r="N37" s="76" t="s">
        <v>48</v>
      </c>
      <c r="O37" s="82"/>
      <c r="P37" s="83"/>
      <c r="Q37" s="84"/>
      <c r="R37" s="82"/>
      <c r="S37" s="83"/>
      <c r="T37" s="84"/>
      <c r="U37" s="82">
        <v>61</v>
      </c>
      <c r="V37" s="83">
        <v>60</v>
      </c>
      <c r="W37" s="84">
        <f t="shared" si="13"/>
        <v>1</v>
      </c>
      <c r="X37" s="82">
        <v>61</v>
      </c>
      <c r="Y37" s="83">
        <v>61</v>
      </c>
      <c r="Z37" s="84">
        <f>X37-Y37</f>
        <v>0</v>
      </c>
      <c r="AA37" s="82"/>
      <c r="AB37" s="83"/>
      <c r="AC37" s="84"/>
      <c r="AD37" s="140">
        <v>61</v>
      </c>
      <c r="AE37" s="141">
        <v>61</v>
      </c>
      <c r="AF37" s="111">
        <f>AD37-AE37</f>
        <v>0</v>
      </c>
      <c r="AG37" s="202">
        <v>61</v>
      </c>
      <c r="AH37" s="203">
        <v>60</v>
      </c>
      <c r="AI37" s="204">
        <f>AG37-AH37</f>
        <v>1</v>
      </c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1:46" s="15" customFormat="1" ht="12.95" customHeight="1" thickBot="1">
      <c r="A38" s="76" t="s">
        <v>57</v>
      </c>
      <c r="B38" s="72">
        <v>60</v>
      </c>
      <c r="C38" s="73">
        <v>59</v>
      </c>
      <c r="D38" s="74">
        <f t="shared" si="2"/>
        <v>1</v>
      </c>
      <c r="E38" s="72"/>
      <c r="F38" s="73"/>
      <c r="G38" s="74"/>
      <c r="H38" s="72"/>
      <c r="I38" s="73"/>
      <c r="J38" s="74"/>
      <c r="K38" s="72"/>
      <c r="L38" s="73"/>
      <c r="M38" s="74"/>
      <c r="N38" s="76"/>
      <c r="O38" s="86">
        <f t="shared" ref="O38:T38" si="21">SUM(O34:O37)</f>
        <v>100</v>
      </c>
      <c r="P38" s="86">
        <f t="shared" si="21"/>
        <v>77</v>
      </c>
      <c r="Q38" s="86">
        <f t="shared" si="21"/>
        <v>23</v>
      </c>
      <c r="R38" s="86">
        <f t="shared" si="21"/>
        <v>100</v>
      </c>
      <c r="S38" s="86">
        <f t="shared" si="21"/>
        <v>91</v>
      </c>
      <c r="T38" s="86">
        <f t="shared" si="21"/>
        <v>9</v>
      </c>
      <c r="U38" s="86">
        <f>SUM(U21:U37)</f>
        <v>321</v>
      </c>
      <c r="V38" s="86">
        <f>SUM(V21:V37)</f>
        <v>311</v>
      </c>
      <c r="W38" s="86">
        <f>SUM(W21:W37)</f>
        <v>10</v>
      </c>
      <c r="X38" s="86">
        <f t="shared" ref="X38:AC38" si="22">SUM(X36:X37)</f>
        <v>106</v>
      </c>
      <c r="Y38" s="86">
        <f t="shared" si="22"/>
        <v>106</v>
      </c>
      <c r="Z38" s="86">
        <f t="shared" si="22"/>
        <v>0</v>
      </c>
      <c r="AA38" s="86">
        <f t="shared" si="22"/>
        <v>45</v>
      </c>
      <c r="AB38" s="86">
        <f t="shared" si="22"/>
        <v>44</v>
      </c>
      <c r="AC38" s="86">
        <f t="shared" si="22"/>
        <v>1</v>
      </c>
      <c r="AD38" s="86">
        <f t="shared" ref="AD38:AI38" si="23">SUM(AD35:AD37)</f>
        <v>61</v>
      </c>
      <c r="AE38" s="86">
        <f t="shared" si="23"/>
        <v>61</v>
      </c>
      <c r="AF38" s="86">
        <f t="shared" si="23"/>
        <v>0</v>
      </c>
      <c r="AG38" s="86">
        <f t="shared" si="23"/>
        <v>61</v>
      </c>
      <c r="AH38" s="86">
        <f t="shared" si="23"/>
        <v>60</v>
      </c>
      <c r="AI38" s="102">
        <f t="shared" si="23"/>
        <v>1</v>
      </c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s="15" customFormat="1" ht="12.95" customHeight="1" thickBot="1">
      <c r="A39" s="76" t="s">
        <v>52</v>
      </c>
      <c r="B39" s="72">
        <v>52</v>
      </c>
      <c r="C39" s="73">
        <v>50</v>
      </c>
      <c r="D39" s="74">
        <f t="shared" si="2"/>
        <v>2</v>
      </c>
      <c r="E39" s="72"/>
      <c r="F39" s="73"/>
      <c r="G39" s="74"/>
      <c r="H39" s="72"/>
      <c r="I39" s="73"/>
      <c r="J39" s="74"/>
      <c r="K39" s="72"/>
      <c r="L39" s="73"/>
      <c r="M39" s="74"/>
      <c r="N39" s="76"/>
      <c r="O39" s="251" t="s">
        <v>74</v>
      </c>
      <c r="P39" s="251"/>
      <c r="Q39" s="252"/>
      <c r="R39" s="253" t="s">
        <v>75</v>
      </c>
      <c r="S39" s="251"/>
      <c r="T39" s="252"/>
      <c r="U39" s="253" t="s">
        <v>76</v>
      </c>
      <c r="V39" s="251"/>
      <c r="W39" s="252"/>
      <c r="X39" s="254" t="s">
        <v>77</v>
      </c>
      <c r="Y39" s="255"/>
      <c r="Z39" s="256"/>
      <c r="AA39" s="253" t="s">
        <v>51</v>
      </c>
      <c r="AB39" s="257"/>
      <c r="AC39" s="257"/>
      <c r="AD39" s="253" t="s">
        <v>78</v>
      </c>
      <c r="AE39" s="257"/>
      <c r="AF39" s="264"/>
      <c r="AG39" s="112"/>
      <c r="AH39" s="68"/>
      <c r="AI39" s="69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s="15" customFormat="1" ht="11.25" customHeight="1" thickBot="1">
      <c r="A40" s="76"/>
      <c r="B40" s="72"/>
      <c r="C40" s="73"/>
      <c r="D40" s="74"/>
      <c r="E40" s="72"/>
      <c r="F40" s="73"/>
      <c r="G40" s="74"/>
      <c r="H40" s="72"/>
      <c r="I40" s="73"/>
      <c r="J40" s="74"/>
      <c r="K40" s="72"/>
      <c r="L40" s="73"/>
      <c r="M40" s="74"/>
      <c r="N40" s="76"/>
      <c r="O40" s="233">
        <f>P44/O44*100%</f>
        <v>0.87022900763358779</v>
      </c>
      <c r="P40" s="233"/>
      <c r="Q40" s="242"/>
      <c r="R40" s="233">
        <f>S44/R44*100%</f>
        <v>0.89393939393939392</v>
      </c>
      <c r="S40" s="233"/>
      <c r="T40" s="242"/>
      <c r="U40" s="233">
        <f>V44/U44*100%</f>
        <v>0.90151515151515149</v>
      </c>
      <c r="V40" s="233"/>
      <c r="W40" s="242"/>
      <c r="X40" s="233">
        <f>Y44/X44*100%</f>
        <v>1</v>
      </c>
      <c r="Y40" s="233"/>
      <c r="Z40" s="242"/>
      <c r="AA40" s="233">
        <f>AB44/AA44*100%</f>
        <v>0.91549295774647887</v>
      </c>
      <c r="AB40" s="233"/>
      <c r="AC40" s="242"/>
      <c r="AD40" s="233" t="e">
        <f>AE44/AD44*100%</f>
        <v>#DIV/0!</v>
      </c>
      <c r="AE40" s="233"/>
      <c r="AF40" s="242"/>
      <c r="AG40" s="93"/>
      <c r="AH40" s="96"/>
      <c r="AI40" s="97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spans="1:46" s="15" customFormat="1" ht="12.75" customHeight="1" thickBot="1">
      <c r="A41" s="76"/>
      <c r="B41" s="72"/>
      <c r="C41" s="73"/>
      <c r="D41" s="74"/>
      <c r="E41" s="72"/>
      <c r="F41" s="73"/>
      <c r="G41" s="74"/>
      <c r="H41" s="72"/>
      <c r="I41" s="73"/>
      <c r="J41" s="74"/>
      <c r="K41" s="72"/>
      <c r="L41" s="73"/>
      <c r="M41" s="74"/>
      <c r="N41" s="76"/>
      <c r="O41" s="88" t="s">
        <v>0</v>
      </c>
      <c r="P41" s="89" t="s">
        <v>2</v>
      </c>
      <c r="Q41" s="90" t="s">
        <v>1</v>
      </c>
      <c r="R41" s="88" t="s">
        <v>0</v>
      </c>
      <c r="S41" s="89" t="s">
        <v>2</v>
      </c>
      <c r="T41" s="90" t="s">
        <v>1</v>
      </c>
      <c r="U41" s="88" t="s">
        <v>0</v>
      </c>
      <c r="V41" s="89" t="s">
        <v>2</v>
      </c>
      <c r="W41" s="90" t="s">
        <v>1</v>
      </c>
      <c r="X41" s="88" t="s">
        <v>0</v>
      </c>
      <c r="Y41" s="89" t="s">
        <v>2</v>
      </c>
      <c r="Z41" s="90" t="s">
        <v>1</v>
      </c>
      <c r="AA41" s="88" t="s">
        <v>0</v>
      </c>
      <c r="AB41" s="89" t="s">
        <v>2</v>
      </c>
      <c r="AC41" s="90" t="s">
        <v>1</v>
      </c>
      <c r="AD41" s="88" t="s">
        <v>0</v>
      </c>
      <c r="AE41" s="89" t="s">
        <v>2</v>
      </c>
      <c r="AF41" s="90" t="s">
        <v>1</v>
      </c>
      <c r="AG41" s="93"/>
      <c r="AH41" s="96"/>
      <c r="AI41" s="97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spans="1:46" s="15" customFormat="1" ht="9" customHeight="1">
      <c r="A42" s="76" t="s">
        <v>49</v>
      </c>
      <c r="B42" s="72">
        <v>66</v>
      </c>
      <c r="C42" s="73">
        <v>62</v>
      </c>
      <c r="D42" s="74">
        <f t="shared" ref="D42:D43" si="24">B42-C42</f>
        <v>4</v>
      </c>
      <c r="E42" s="72">
        <v>44</v>
      </c>
      <c r="F42" s="73">
        <v>43</v>
      </c>
      <c r="G42" s="74">
        <f t="shared" si="6"/>
        <v>1</v>
      </c>
      <c r="H42" s="72">
        <v>11</v>
      </c>
      <c r="I42" s="73">
        <v>9</v>
      </c>
      <c r="J42" s="74">
        <f t="shared" si="7"/>
        <v>2</v>
      </c>
      <c r="K42" s="72">
        <v>10</v>
      </c>
      <c r="L42" s="73">
        <v>9</v>
      </c>
      <c r="M42" s="74">
        <f t="shared" si="8"/>
        <v>1</v>
      </c>
      <c r="N42" s="76" t="s">
        <v>49</v>
      </c>
      <c r="O42" s="98">
        <v>66</v>
      </c>
      <c r="P42" s="99">
        <v>56</v>
      </c>
      <c r="Q42" s="100">
        <f>O42-P42</f>
        <v>10</v>
      </c>
      <c r="R42" s="98">
        <v>67</v>
      </c>
      <c r="S42" s="99">
        <v>56</v>
      </c>
      <c r="T42" s="100">
        <f>R42-S42</f>
        <v>11</v>
      </c>
      <c r="U42" s="98">
        <v>67</v>
      </c>
      <c r="V42" s="99">
        <v>57</v>
      </c>
      <c r="W42" s="100">
        <f>U42-V42</f>
        <v>10</v>
      </c>
      <c r="X42" s="98">
        <v>67</v>
      </c>
      <c r="Y42" s="99">
        <v>67</v>
      </c>
      <c r="Z42" s="100">
        <f>X42-Y42</f>
        <v>0</v>
      </c>
      <c r="AA42" s="98"/>
      <c r="AB42" s="99"/>
      <c r="AC42" s="100"/>
      <c r="AD42" s="55"/>
      <c r="AE42" s="55"/>
      <c r="AF42" s="56"/>
      <c r="AG42" s="93"/>
      <c r="AH42" s="96"/>
      <c r="AI42" s="97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spans="1:46" s="15" customFormat="1" ht="12.95" customHeight="1" thickBot="1">
      <c r="A43" s="76" t="s">
        <v>50</v>
      </c>
      <c r="B43" s="72">
        <v>65</v>
      </c>
      <c r="C43" s="73">
        <v>65</v>
      </c>
      <c r="D43" s="74">
        <f t="shared" si="24"/>
        <v>0</v>
      </c>
      <c r="E43" s="72">
        <v>43</v>
      </c>
      <c r="F43" s="73">
        <v>43</v>
      </c>
      <c r="G43" s="74">
        <f t="shared" si="6"/>
        <v>0</v>
      </c>
      <c r="H43" s="72">
        <v>8</v>
      </c>
      <c r="I43" s="73">
        <v>7</v>
      </c>
      <c r="J43" s="74">
        <f t="shared" si="7"/>
        <v>1</v>
      </c>
      <c r="K43" s="72">
        <v>13</v>
      </c>
      <c r="L43" s="73">
        <v>13</v>
      </c>
      <c r="M43" s="74">
        <f t="shared" si="8"/>
        <v>0</v>
      </c>
      <c r="N43" s="76" t="s">
        <v>50</v>
      </c>
      <c r="O43" s="72">
        <v>65</v>
      </c>
      <c r="P43" s="73">
        <v>58</v>
      </c>
      <c r="Q43" s="74">
        <f>O43-P43</f>
        <v>7</v>
      </c>
      <c r="R43" s="77">
        <v>65</v>
      </c>
      <c r="S43" s="78">
        <v>62</v>
      </c>
      <c r="T43" s="74">
        <f>R43-S43</f>
        <v>3</v>
      </c>
      <c r="U43" s="77">
        <v>65</v>
      </c>
      <c r="V43" s="78">
        <v>62</v>
      </c>
      <c r="W43" s="74">
        <f>U43-V43</f>
        <v>3</v>
      </c>
      <c r="X43" s="82"/>
      <c r="Y43" s="83"/>
      <c r="Z43" s="74"/>
      <c r="AA43" s="77">
        <v>71</v>
      </c>
      <c r="AB43" s="78">
        <v>65</v>
      </c>
      <c r="AC43" s="74">
        <f>AA43-AB43</f>
        <v>6</v>
      </c>
      <c r="AD43" s="95"/>
      <c r="AE43" s="96"/>
      <c r="AF43" s="97"/>
      <c r="AG43" s="95"/>
      <c r="AH43" s="96"/>
      <c r="AI43" s="97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spans="1:46" s="15" customFormat="1" ht="12.95" customHeight="1" thickBot="1">
      <c r="A44" s="113" t="s">
        <v>83</v>
      </c>
      <c r="B44" s="102">
        <f t="shared" ref="B44:J44" si="25">SUM(B7:B43)</f>
        <v>1364</v>
      </c>
      <c r="C44" s="102">
        <f t="shared" si="25"/>
        <v>1332</v>
      </c>
      <c r="D44" s="102">
        <f t="shared" si="25"/>
        <v>32</v>
      </c>
      <c r="E44" s="102">
        <f>SUM(E19:E43)</f>
        <v>346</v>
      </c>
      <c r="F44" s="102">
        <f>SUM(F19:F43)</f>
        <v>343</v>
      </c>
      <c r="G44" s="102">
        <f>SUM(G19:G43)</f>
        <v>3</v>
      </c>
      <c r="H44" s="102">
        <f t="shared" si="25"/>
        <v>56</v>
      </c>
      <c r="I44" s="102">
        <f t="shared" si="25"/>
        <v>53</v>
      </c>
      <c r="J44" s="102">
        <f t="shared" si="25"/>
        <v>3</v>
      </c>
      <c r="K44" s="102">
        <f>SUM(K19:K43)</f>
        <v>72</v>
      </c>
      <c r="L44" s="102">
        <f>SUM(L19:L43)</f>
        <v>71</v>
      </c>
      <c r="M44" s="102">
        <f>SUM(M19:M43)</f>
        <v>1</v>
      </c>
      <c r="N44" s="113"/>
      <c r="O44" s="86">
        <f t="shared" ref="O44:AC44" si="26">SUM(O42:O43)</f>
        <v>131</v>
      </c>
      <c r="P44" s="86">
        <f t="shared" si="26"/>
        <v>114</v>
      </c>
      <c r="Q44" s="86">
        <f t="shared" si="26"/>
        <v>17</v>
      </c>
      <c r="R44" s="86">
        <f t="shared" si="26"/>
        <v>132</v>
      </c>
      <c r="S44" s="86">
        <f t="shared" si="26"/>
        <v>118</v>
      </c>
      <c r="T44" s="86">
        <f t="shared" si="26"/>
        <v>14</v>
      </c>
      <c r="U44" s="86">
        <f t="shared" si="26"/>
        <v>132</v>
      </c>
      <c r="V44" s="86">
        <f t="shared" si="26"/>
        <v>119</v>
      </c>
      <c r="W44" s="86">
        <f t="shared" si="26"/>
        <v>13</v>
      </c>
      <c r="X44" s="86">
        <f t="shared" si="26"/>
        <v>67</v>
      </c>
      <c r="Y44" s="86">
        <f t="shared" si="26"/>
        <v>67</v>
      </c>
      <c r="Z44" s="86">
        <f t="shared" si="26"/>
        <v>0</v>
      </c>
      <c r="AA44" s="86">
        <f t="shared" si="26"/>
        <v>71</v>
      </c>
      <c r="AB44" s="86">
        <f t="shared" si="26"/>
        <v>65</v>
      </c>
      <c r="AC44" s="86">
        <f t="shared" si="26"/>
        <v>6</v>
      </c>
      <c r="AD44" s="86">
        <f>SUM(AD43:AD43)</f>
        <v>0</v>
      </c>
      <c r="AE44" s="86">
        <f>SUM(AE43:AE43)</f>
        <v>0</v>
      </c>
      <c r="AF44" s="102">
        <f>SUM(AF43:AF43)</f>
        <v>0</v>
      </c>
      <c r="AG44" s="115"/>
      <c r="AH44" s="116"/>
      <c r="AI44" s="117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s="15" customFormat="1" ht="1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spans="1:46" s="15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46" s="15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46" s="15" customFormat="1" ht="15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</sheetData>
  <mergeCells count="67">
    <mergeCell ref="AG19:AI19"/>
    <mergeCell ref="AG20:AI20"/>
    <mergeCell ref="AD31:AF31"/>
    <mergeCell ref="AG31:AI31"/>
    <mergeCell ref="AD39:AF39"/>
    <mergeCell ref="AG25:AI25"/>
    <mergeCell ref="AD26:AF26"/>
    <mergeCell ref="AG26:AI26"/>
    <mergeCell ref="AD25:AF25"/>
    <mergeCell ref="AD40:AF40"/>
    <mergeCell ref="O39:Q39"/>
    <mergeCell ref="R39:T39"/>
    <mergeCell ref="U39:W39"/>
    <mergeCell ref="X39:Z39"/>
    <mergeCell ref="AA39:AC39"/>
    <mergeCell ref="O40:Q40"/>
    <mergeCell ref="R40:T40"/>
    <mergeCell ref="U40:W40"/>
    <mergeCell ref="X40:Z40"/>
    <mergeCell ref="AA40:AC40"/>
    <mergeCell ref="O31:Q31"/>
    <mergeCell ref="R31:T31"/>
    <mergeCell ref="X31:Z31"/>
    <mergeCell ref="AA31:AC31"/>
    <mergeCell ref="AG32:AI32"/>
    <mergeCell ref="O32:Q32"/>
    <mergeCell ref="R32:T32"/>
    <mergeCell ref="X32:Z32"/>
    <mergeCell ref="AA32:AC32"/>
    <mergeCell ref="AD32:AF32"/>
    <mergeCell ref="AD5:AF5"/>
    <mergeCell ref="AG5:AI5"/>
    <mergeCell ref="O13:Q13"/>
    <mergeCell ref="R13:T13"/>
    <mergeCell ref="U13:W13"/>
    <mergeCell ref="X13:Z13"/>
    <mergeCell ref="AA13:AC13"/>
    <mergeCell ref="O12:Q12"/>
    <mergeCell ref="R12:T12"/>
    <mergeCell ref="U12:W12"/>
    <mergeCell ref="AA12:AC12"/>
    <mergeCell ref="X12:Z12"/>
    <mergeCell ref="AA4:AC4"/>
    <mergeCell ref="B5:D5"/>
    <mergeCell ref="E5:G5"/>
    <mergeCell ref="H5:J5"/>
    <mergeCell ref="K5:M5"/>
    <mergeCell ref="O5:Q5"/>
    <mergeCell ref="U5:W5"/>
    <mergeCell ref="X5:Z5"/>
    <mergeCell ref="AA5:AC5"/>
    <mergeCell ref="AD4:AF4"/>
    <mergeCell ref="AG4:AI4"/>
    <mergeCell ref="A1:AI1"/>
    <mergeCell ref="A2:AI2"/>
    <mergeCell ref="A3:AI3"/>
    <mergeCell ref="A4:A6"/>
    <mergeCell ref="B4:D4"/>
    <mergeCell ref="E4:G4"/>
    <mergeCell ref="H4:J4"/>
    <mergeCell ref="K4:M4"/>
    <mergeCell ref="N4:N6"/>
    <mergeCell ref="O4:Q4"/>
    <mergeCell ref="R5:T5"/>
    <mergeCell ref="R4:T4"/>
    <mergeCell ref="U4:W4"/>
    <mergeCell ref="X4:Z4"/>
  </mergeCells>
  <printOptions horizontalCentered="1" verticalCentered="1" gridLines="1"/>
  <pageMargins left="0.25" right="0.17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opLeftCell="A4" workbookViewId="0">
      <selection activeCell="C15" sqref="C15"/>
    </sheetView>
  </sheetViews>
  <sheetFormatPr defaultRowHeight="15"/>
  <cols>
    <col min="1" max="1" width="38.7109375" style="17" customWidth="1"/>
    <col min="2" max="4" width="5.7109375" style="18" customWidth="1"/>
    <col min="5" max="5" width="7.28515625" style="18" customWidth="1"/>
    <col min="6" max="6" width="9.7109375" style="19" customWidth="1"/>
    <col min="7" max="7" width="38.7109375" style="17" customWidth="1"/>
    <col min="8" max="10" width="5.7109375" style="17" customWidth="1"/>
    <col min="11" max="11" width="7.28515625" style="17" customWidth="1"/>
    <col min="12" max="14" width="6" style="8" customWidth="1"/>
    <col min="15" max="16384" width="9.140625" style="8"/>
  </cols>
  <sheetData>
    <row r="1" spans="1:11" s="10" customFormat="1" ht="21.75" customHeight="1" thickBot="1">
      <c r="A1" s="271" t="s">
        <v>25</v>
      </c>
      <c r="B1" s="272"/>
      <c r="C1" s="272"/>
      <c r="D1" s="272"/>
      <c r="E1" s="273"/>
      <c r="F1" s="46"/>
      <c r="G1" s="271" t="s">
        <v>26</v>
      </c>
      <c r="H1" s="272"/>
      <c r="I1" s="272"/>
      <c r="J1" s="272"/>
      <c r="K1" s="273"/>
    </row>
    <row r="2" spans="1:11" s="9" customFormat="1" ht="19.5" customHeight="1" thickBot="1">
      <c r="A2" s="26" t="s">
        <v>20</v>
      </c>
      <c r="B2" s="27" t="s">
        <v>0</v>
      </c>
      <c r="C2" s="27" t="s">
        <v>2</v>
      </c>
      <c r="D2" s="27" t="s">
        <v>1</v>
      </c>
      <c r="E2" s="28" t="s">
        <v>4</v>
      </c>
      <c r="F2" s="46"/>
      <c r="G2" s="25" t="s">
        <v>20</v>
      </c>
      <c r="H2" s="23" t="s">
        <v>0</v>
      </c>
      <c r="I2" s="23" t="s">
        <v>2</v>
      </c>
      <c r="J2" s="23" t="s">
        <v>1</v>
      </c>
      <c r="K2" s="24" t="s">
        <v>4</v>
      </c>
    </row>
    <row r="3" spans="1:11" s="9" customFormat="1" ht="28.5" customHeight="1">
      <c r="A3" s="33" t="s">
        <v>66</v>
      </c>
      <c r="B3" s="34">
        <v>60</v>
      </c>
      <c r="C3" s="34">
        <v>60</v>
      </c>
      <c r="D3" s="34">
        <f>B3-C3</f>
        <v>0</v>
      </c>
      <c r="E3" s="35">
        <f>(C3/B3)*100</f>
        <v>100</v>
      </c>
      <c r="F3" s="46"/>
      <c r="G3" s="41" t="s">
        <v>88</v>
      </c>
      <c r="H3" s="42">
        <v>54</v>
      </c>
      <c r="I3" s="42">
        <v>52</v>
      </c>
      <c r="J3" s="34">
        <f t="shared" ref="J3:J8" si="0">H3-I3</f>
        <v>2</v>
      </c>
      <c r="K3" s="35">
        <f t="shared" ref="K3:K8" si="1">(I3/H3)*100</f>
        <v>96.296296296296291</v>
      </c>
    </row>
    <row r="4" spans="1:11" s="9" customFormat="1" ht="28.5" customHeight="1">
      <c r="A4" s="36" t="s">
        <v>67</v>
      </c>
      <c r="B4" s="32">
        <v>60</v>
      </c>
      <c r="C4" s="32">
        <v>57</v>
      </c>
      <c r="D4" s="32">
        <f>B4-C4</f>
        <v>3</v>
      </c>
      <c r="E4" s="37">
        <f>(C4/B4)*100</f>
        <v>95</v>
      </c>
      <c r="F4" s="46"/>
      <c r="G4" s="36" t="s">
        <v>87</v>
      </c>
      <c r="H4" s="32">
        <v>52</v>
      </c>
      <c r="I4" s="32">
        <v>52</v>
      </c>
      <c r="J4" s="32">
        <f t="shared" si="0"/>
        <v>0</v>
      </c>
      <c r="K4" s="37">
        <f t="shared" si="1"/>
        <v>100</v>
      </c>
    </row>
    <row r="5" spans="1:11" s="9" customFormat="1" ht="28.5" customHeight="1">
      <c r="A5" s="36" t="s">
        <v>68</v>
      </c>
      <c r="B5" s="32">
        <v>60</v>
      </c>
      <c r="C5" s="32">
        <v>60</v>
      </c>
      <c r="D5" s="32">
        <f>B5-C5</f>
        <v>0</v>
      </c>
      <c r="E5" s="37">
        <f>(C5/B5)*100</f>
        <v>100</v>
      </c>
      <c r="F5" s="46"/>
      <c r="G5" s="36" t="s">
        <v>71</v>
      </c>
      <c r="H5" s="32">
        <v>52</v>
      </c>
      <c r="I5" s="32">
        <v>52</v>
      </c>
      <c r="J5" s="32">
        <f t="shared" si="0"/>
        <v>0</v>
      </c>
      <c r="K5" s="37">
        <f t="shared" si="1"/>
        <v>100</v>
      </c>
    </row>
    <row r="6" spans="1:11" s="9" customFormat="1" ht="28.5" customHeight="1">
      <c r="A6" s="36" t="s">
        <v>69</v>
      </c>
      <c r="B6" s="32">
        <v>60</v>
      </c>
      <c r="C6" s="32">
        <v>60</v>
      </c>
      <c r="D6" s="32">
        <f>B6-C6</f>
        <v>0</v>
      </c>
      <c r="E6" s="37">
        <f>(C6/B6)*100</f>
        <v>100</v>
      </c>
      <c r="F6" s="46"/>
      <c r="G6" s="36" t="s">
        <v>72</v>
      </c>
      <c r="H6" s="32">
        <v>52</v>
      </c>
      <c r="I6" s="32">
        <v>48</v>
      </c>
      <c r="J6" s="32">
        <f t="shared" si="0"/>
        <v>4</v>
      </c>
      <c r="K6" s="37">
        <f t="shared" si="1"/>
        <v>92.307692307692307</v>
      </c>
    </row>
    <row r="7" spans="1:11" s="9" customFormat="1" ht="28.5" customHeight="1">
      <c r="A7" s="36" t="s">
        <v>70</v>
      </c>
      <c r="B7" s="32">
        <v>60</v>
      </c>
      <c r="C7" s="32">
        <v>59</v>
      </c>
      <c r="D7" s="32">
        <f>B7-C7</f>
        <v>1</v>
      </c>
      <c r="E7" s="37">
        <f>(C7/B7)*100</f>
        <v>98.333333333333329</v>
      </c>
      <c r="F7" s="46"/>
      <c r="G7" s="36" t="s">
        <v>89</v>
      </c>
      <c r="H7" s="32">
        <v>52</v>
      </c>
      <c r="I7" s="32">
        <v>52</v>
      </c>
      <c r="J7" s="32">
        <f t="shared" si="0"/>
        <v>0</v>
      </c>
      <c r="K7" s="37">
        <f t="shared" si="1"/>
        <v>100</v>
      </c>
    </row>
    <row r="8" spans="1:11" s="9" customFormat="1" ht="28.5" customHeight="1" thickBot="1">
      <c r="A8" s="38"/>
      <c r="B8" s="39"/>
      <c r="C8" s="39"/>
      <c r="D8" s="43"/>
      <c r="E8" s="40"/>
      <c r="F8" s="46"/>
      <c r="G8" s="38" t="s">
        <v>73</v>
      </c>
      <c r="H8" s="39">
        <v>52</v>
      </c>
      <c r="I8" s="39">
        <v>51</v>
      </c>
      <c r="J8" s="39">
        <f t="shared" si="0"/>
        <v>1</v>
      </c>
      <c r="K8" s="40">
        <f t="shared" si="1"/>
        <v>98.076923076923066</v>
      </c>
    </row>
    <row r="9" spans="1:11" s="9" customFormat="1" ht="4.5" customHeight="1" thickBot="1">
      <c r="A9" s="30"/>
      <c r="B9" s="30"/>
      <c r="C9" s="30"/>
      <c r="D9" s="30"/>
      <c r="E9" s="30"/>
      <c r="F9" s="31"/>
      <c r="G9" s="30"/>
      <c r="H9" s="30"/>
      <c r="I9" s="30"/>
      <c r="J9" s="30"/>
      <c r="K9" s="30"/>
    </row>
    <row r="10" spans="1:11" s="10" customFormat="1" ht="21" customHeight="1" thickBot="1">
      <c r="A10" s="271" t="s">
        <v>27</v>
      </c>
      <c r="B10" s="272"/>
      <c r="C10" s="272"/>
      <c r="D10" s="272"/>
      <c r="E10" s="273"/>
      <c r="F10" s="31"/>
      <c r="G10" s="271" t="s">
        <v>28</v>
      </c>
      <c r="H10" s="272"/>
      <c r="I10" s="272"/>
      <c r="J10" s="272"/>
      <c r="K10" s="273"/>
    </row>
    <row r="11" spans="1:11" ht="18.75" customHeight="1" thickBot="1">
      <c r="A11" s="25" t="s">
        <v>20</v>
      </c>
      <c r="B11" s="23" t="s">
        <v>0</v>
      </c>
      <c r="C11" s="23" t="s">
        <v>2</v>
      </c>
      <c r="D11" s="23" t="s">
        <v>1</v>
      </c>
      <c r="E11" s="24" t="s">
        <v>4</v>
      </c>
      <c r="F11" s="31"/>
      <c r="G11" s="25" t="s">
        <v>20</v>
      </c>
      <c r="H11" s="23" t="s">
        <v>0</v>
      </c>
      <c r="I11" s="23" t="s">
        <v>2</v>
      </c>
      <c r="J11" s="23" t="s">
        <v>1</v>
      </c>
      <c r="K11" s="24" t="s">
        <v>4</v>
      </c>
    </row>
    <row r="12" spans="1:11" ht="28.5" customHeight="1">
      <c r="A12" s="44" t="s">
        <v>100</v>
      </c>
      <c r="B12" s="42">
        <v>47</v>
      </c>
      <c r="C12" s="42">
        <v>47</v>
      </c>
      <c r="D12" s="34">
        <f>B12-C12</f>
        <v>0</v>
      </c>
      <c r="E12" s="35">
        <f>(C12/B12)*100</f>
        <v>100</v>
      </c>
      <c r="F12" s="31"/>
      <c r="G12" s="41" t="s">
        <v>58</v>
      </c>
      <c r="H12" s="42">
        <v>15</v>
      </c>
      <c r="I12" s="42">
        <v>15</v>
      </c>
      <c r="J12" s="34">
        <f>H12-I12</f>
        <v>0</v>
      </c>
      <c r="K12" s="35">
        <f>(I12/H12)*100</f>
        <v>100</v>
      </c>
    </row>
    <row r="13" spans="1:11" ht="28.5" customHeight="1">
      <c r="A13" s="45" t="s">
        <v>101</v>
      </c>
      <c r="B13" s="32">
        <v>47</v>
      </c>
      <c r="C13" s="32">
        <v>47</v>
      </c>
      <c r="D13" s="32">
        <f>B13-C13</f>
        <v>0</v>
      </c>
      <c r="E13" s="37">
        <f>(C13/B13)*100</f>
        <v>100</v>
      </c>
      <c r="F13" s="31"/>
      <c r="G13" s="36" t="s">
        <v>59</v>
      </c>
      <c r="H13" s="32">
        <v>17</v>
      </c>
      <c r="I13" s="32">
        <v>15</v>
      </c>
      <c r="J13" s="32">
        <f>H13-I13</f>
        <v>2</v>
      </c>
      <c r="K13" s="37">
        <f>(I13/H13)*100</f>
        <v>88.235294117647058</v>
      </c>
    </row>
    <row r="14" spans="1:11" ht="28.5" customHeight="1">
      <c r="A14" s="45" t="s">
        <v>102</v>
      </c>
      <c r="B14" s="32">
        <v>47</v>
      </c>
      <c r="C14" s="32">
        <v>47</v>
      </c>
      <c r="D14" s="32">
        <f>B14-C14</f>
        <v>0</v>
      </c>
      <c r="E14" s="37">
        <f>(C14/B14)*100</f>
        <v>100</v>
      </c>
      <c r="F14" s="31"/>
      <c r="G14" s="36" t="s">
        <v>60</v>
      </c>
      <c r="H14" s="32">
        <v>15</v>
      </c>
      <c r="I14" s="32">
        <v>15</v>
      </c>
      <c r="J14" s="32">
        <f>H14-I14</f>
        <v>0</v>
      </c>
      <c r="K14" s="37">
        <f>(I14/H14)*100</f>
        <v>100</v>
      </c>
    </row>
    <row r="15" spans="1:11" ht="28.5" customHeight="1" thickBot="1">
      <c r="A15" s="38" t="s">
        <v>103</v>
      </c>
      <c r="B15" s="39">
        <v>47</v>
      </c>
      <c r="C15" s="39">
        <v>47</v>
      </c>
      <c r="D15" s="39">
        <f>B15-C15</f>
        <v>0</v>
      </c>
      <c r="E15" s="40">
        <f>(C15/B15)*100</f>
        <v>100</v>
      </c>
      <c r="F15" s="31"/>
      <c r="G15" s="38" t="s">
        <v>61</v>
      </c>
      <c r="H15" s="39">
        <v>15</v>
      </c>
      <c r="I15" s="39">
        <v>15</v>
      </c>
      <c r="J15" s="39">
        <f>H15-I15</f>
        <v>0</v>
      </c>
      <c r="K15" s="40">
        <f>(I15/H15)*100</f>
        <v>100</v>
      </c>
    </row>
    <row r="16" spans="1:11" ht="4.5" customHeight="1" thickBot="1"/>
    <row r="17" spans="1:11" ht="17.25" thickBot="1">
      <c r="A17" s="271" t="s">
        <v>105</v>
      </c>
      <c r="B17" s="272"/>
      <c r="C17" s="272"/>
      <c r="D17" s="272"/>
      <c r="E17" s="273"/>
      <c r="G17" s="271" t="s">
        <v>106</v>
      </c>
      <c r="H17" s="272"/>
      <c r="I17" s="272"/>
      <c r="J17" s="272"/>
      <c r="K17" s="273"/>
    </row>
    <row r="18" spans="1:11" ht="15.75" thickBot="1">
      <c r="A18" s="25" t="s">
        <v>20</v>
      </c>
      <c r="B18" s="23" t="s">
        <v>0</v>
      </c>
      <c r="C18" s="23" t="s">
        <v>2</v>
      </c>
      <c r="D18" s="23" t="s">
        <v>1</v>
      </c>
      <c r="E18" s="24" t="s">
        <v>4</v>
      </c>
      <c r="G18" s="25" t="s">
        <v>20</v>
      </c>
      <c r="H18" s="23" t="s">
        <v>0</v>
      </c>
      <c r="I18" s="23" t="s">
        <v>2</v>
      </c>
      <c r="J18" s="23" t="s">
        <v>1</v>
      </c>
      <c r="K18" s="24" t="s">
        <v>4</v>
      </c>
    </row>
    <row r="19" spans="1:11" ht="33.75" customHeight="1">
      <c r="A19" s="118" t="s">
        <v>90</v>
      </c>
      <c r="B19" s="42">
        <v>26</v>
      </c>
      <c r="C19" s="42">
        <v>21</v>
      </c>
      <c r="D19" s="34">
        <f>B19-C19</f>
        <v>5</v>
      </c>
      <c r="E19" s="35">
        <f>(C19/B19)*100</f>
        <v>80.769230769230774</v>
      </c>
      <c r="G19" s="118" t="s">
        <v>90</v>
      </c>
      <c r="H19" s="42">
        <v>39</v>
      </c>
      <c r="I19" s="42">
        <v>35</v>
      </c>
      <c r="J19" s="34">
        <f>H19-I19</f>
        <v>4</v>
      </c>
      <c r="K19" s="35">
        <f>(I19/H19)*100</f>
        <v>89.743589743589752</v>
      </c>
    </row>
    <row r="20" spans="1:11" ht="33.75" customHeight="1">
      <c r="A20" s="119" t="s">
        <v>91</v>
      </c>
      <c r="B20" s="32">
        <v>27</v>
      </c>
      <c r="C20" s="32">
        <v>25</v>
      </c>
      <c r="D20" s="32">
        <f>B20-C20</f>
        <v>2</v>
      </c>
      <c r="E20" s="37">
        <f>(C20/B20)*100</f>
        <v>92.592592592592595</v>
      </c>
      <c r="G20" s="119" t="s">
        <v>95</v>
      </c>
      <c r="H20" s="32">
        <v>39</v>
      </c>
      <c r="I20" s="32">
        <v>39</v>
      </c>
      <c r="J20" s="32">
        <f>H20-I20</f>
        <v>0</v>
      </c>
      <c r="K20" s="37">
        <f>(I20/H20)*100</f>
        <v>100</v>
      </c>
    </row>
    <row r="21" spans="1:11" ht="33.75" customHeight="1">
      <c r="A21" s="119" t="s">
        <v>92</v>
      </c>
      <c r="B21" s="32">
        <v>27</v>
      </c>
      <c r="C21" s="32">
        <v>21</v>
      </c>
      <c r="D21" s="32">
        <f>B21-C21</f>
        <v>6</v>
      </c>
      <c r="E21" s="37">
        <f>(C21/B21)*100</f>
        <v>77.777777777777786</v>
      </c>
      <c r="G21" s="119" t="s">
        <v>96</v>
      </c>
      <c r="H21" s="32">
        <v>40</v>
      </c>
      <c r="I21" s="32">
        <v>37</v>
      </c>
      <c r="J21" s="32">
        <f>H21-I21</f>
        <v>3</v>
      </c>
      <c r="K21" s="37">
        <f>(I21/H21)*100</f>
        <v>92.5</v>
      </c>
    </row>
    <row r="22" spans="1:11" ht="33.75" customHeight="1">
      <c r="A22" s="36" t="s">
        <v>93</v>
      </c>
      <c r="B22" s="32">
        <v>27</v>
      </c>
      <c r="C22" s="32">
        <v>26</v>
      </c>
      <c r="D22" s="32">
        <f>B22-C22</f>
        <v>1</v>
      </c>
      <c r="E22" s="37">
        <f>(C22/B22)*100</f>
        <v>96.296296296296291</v>
      </c>
      <c r="G22" s="36" t="s">
        <v>93</v>
      </c>
      <c r="H22" s="32">
        <v>40</v>
      </c>
      <c r="I22" s="32">
        <v>40</v>
      </c>
      <c r="J22" s="32">
        <f>H22-I22</f>
        <v>0</v>
      </c>
      <c r="K22" s="37">
        <f>(I22/H22)*100</f>
        <v>100</v>
      </c>
    </row>
    <row r="23" spans="1:11" ht="33.75" customHeight="1" thickBot="1">
      <c r="A23" s="120" t="s">
        <v>94</v>
      </c>
      <c r="B23" s="39">
        <v>27</v>
      </c>
      <c r="C23" s="39">
        <v>8</v>
      </c>
      <c r="D23" s="39">
        <f>B23-C23</f>
        <v>19</v>
      </c>
      <c r="E23" s="40">
        <f>(C23/B23)*100</f>
        <v>29.629629629629626</v>
      </c>
      <c r="G23" s="120" t="s">
        <v>94</v>
      </c>
      <c r="H23" s="39">
        <v>40</v>
      </c>
      <c r="I23" s="39">
        <v>15</v>
      </c>
      <c r="J23" s="39">
        <f>H23-I23</f>
        <v>25</v>
      </c>
      <c r="K23" s="40">
        <f>(I23/H23)*100</f>
        <v>37.5</v>
      </c>
    </row>
    <row r="24" spans="1:11">
      <c r="H24" s="18"/>
      <c r="I24" s="18"/>
      <c r="J24" s="18"/>
      <c r="K24" s="18"/>
    </row>
    <row r="26" spans="1:11">
      <c r="C26" s="19"/>
      <c r="D26" s="17"/>
      <c r="E26" s="17"/>
      <c r="F26" s="8"/>
      <c r="G26" s="8"/>
      <c r="H26" s="8"/>
      <c r="I26" s="8"/>
      <c r="J26" s="8"/>
      <c r="K26" s="8"/>
    </row>
    <row r="27" spans="1:11">
      <c r="C27" s="19"/>
      <c r="D27" s="17"/>
      <c r="E27" s="17"/>
      <c r="F27" s="8"/>
      <c r="G27" s="8"/>
      <c r="H27" s="8"/>
      <c r="I27" s="8"/>
      <c r="J27" s="8"/>
      <c r="K27" s="8"/>
    </row>
    <row r="28" spans="1:11">
      <c r="C28" s="19"/>
      <c r="D28" s="17"/>
      <c r="E28" s="8"/>
      <c r="F28" s="8"/>
      <c r="G28" s="8"/>
      <c r="H28" s="8"/>
      <c r="I28" s="8"/>
      <c r="J28" s="8"/>
      <c r="K28" s="8"/>
    </row>
    <row r="29" spans="1:11">
      <c r="H29" s="8"/>
      <c r="I29" s="8"/>
      <c r="J29" s="8"/>
      <c r="K29" s="8"/>
    </row>
    <row r="30" spans="1:11">
      <c r="H30" s="8"/>
      <c r="I30" s="8"/>
      <c r="J30" s="8"/>
      <c r="K30" s="8"/>
    </row>
  </sheetData>
  <mergeCells count="6">
    <mergeCell ref="A1:E1"/>
    <mergeCell ref="G1:K1"/>
    <mergeCell ref="A10:E10"/>
    <mergeCell ref="G10:K10"/>
    <mergeCell ref="A17:E17"/>
    <mergeCell ref="G17:K17"/>
  </mergeCells>
  <printOptions horizontalCentered="1" verticalCentered="1"/>
  <pageMargins left="0.31" right="0.3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70"/>
  <sheetViews>
    <sheetView tabSelected="1" topLeftCell="F13" zoomScale="115" zoomScaleNormal="115" workbookViewId="0">
      <selection activeCell="K25" sqref="K25"/>
    </sheetView>
  </sheetViews>
  <sheetFormatPr defaultRowHeight="12.75"/>
  <cols>
    <col min="1" max="1" width="6.85546875" style="20" customWidth="1"/>
    <col min="2" max="2" width="4" style="21" customWidth="1"/>
    <col min="3" max="3" width="4.28515625" style="21" customWidth="1"/>
    <col min="4" max="4" width="3.42578125" style="21" customWidth="1"/>
    <col min="5" max="5" width="8.5703125" style="21" customWidth="1"/>
    <col min="6" max="6" width="6.85546875" style="22" customWidth="1"/>
    <col min="7" max="8" width="4" style="20" customWidth="1"/>
    <col min="9" max="9" width="3.42578125" style="20" customWidth="1"/>
    <col min="10" max="10" width="7.5703125" style="21" customWidth="1"/>
    <col min="11" max="11" width="6.85546875" style="20" customWidth="1"/>
    <col min="12" max="13" width="3.5703125" style="21" customWidth="1"/>
    <col min="14" max="14" width="3.42578125" style="21" customWidth="1"/>
    <col min="15" max="15" width="8" style="20" customWidth="1"/>
    <col min="16" max="16" width="6.85546875" style="20" customWidth="1"/>
    <col min="17" max="18" width="3.85546875" style="20" customWidth="1"/>
    <col min="19" max="19" width="3.42578125" style="20" customWidth="1"/>
    <col min="20" max="20" width="7.5703125" style="151" customWidth="1"/>
    <col min="21" max="25" width="6.5703125" style="20" customWidth="1"/>
    <col min="26" max="30" width="5.85546875" style="20" customWidth="1"/>
    <col min="31" max="31" width="6.85546875" style="7" customWidth="1"/>
    <col min="32" max="32" width="4" style="7" customWidth="1"/>
    <col min="33" max="33" width="3.42578125" style="7" customWidth="1"/>
    <col min="34" max="34" width="3.7109375" style="7" customWidth="1"/>
    <col min="35" max="35" width="7.28515625" style="7" customWidth="1"/>
    <col min="36" max="16384" width="9.140625" style="7"/>
  </cols>
  <sheetData>
    <row r="1" spans="1:30" ht="20.25" customHeight="1">
      <c r="A1" s="276" t="s">
        <v>81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</row>
    <row r="2" spans="1:30" s="47" customFormat="1" ht="12" customHeight="1" thickBo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</row>
    <row r="3" spans="1:30" ht="17.25" customHeight="1" thickBot="1">
      <c r="A3" s="282" t="s">
        <v>24</v>
      </c>
      <c r="B3" s="283"/>
      <c r="C3" s="283"/>
      <c r="D3" s="283"/>
      <c r="E3" s="283"/>
      <c r="F3" s="283"/>
      <c r="G3" s="283"/>
      <c r="H3" s="283"/>
      <c r="I3" s="283"/>
      <c r="J3" s="283"/>
      <c r="K3" s="275"/>
      <c r="L3" s="275"/>
      <c r="M3" s="275"/>
      <c r="N3" s="275"/>
      <c r="O3" s="275"/>
      <c r="P3" s="275"/>
      <c r="Q3" s="275"/>
      <c r="R3" s="275"/>
      <c r="S3" s="275"/>
      <c r="T3" s="280"/>
      <c r="U3" s="274" t="s">
        <v>79</v>
      </c>
      <c r="V3" s="275"/>
      <c r="W3" s="275"/>
      <c r="X3" s="275"/>
      <c r="Y3" s="275"/>
      <c r="Z3" s="274" t="s">
        <v>84</v>
      </c>
      <c r="AA3" s="275"/>
      <c r="AB3" s="275"/>
      <c r="AC3" s="275"/>
      <c r="AD3" s="280"/>
    </row>
    <row r="4" spans="1:30" s="53" customFormat="1" ht="47.25" customHeight="1" thickBot="1">
      <c r="A4" s="284" t="s">
        <v>53</v>
      </c>
      <c r="B4" s="285"/>
      <c r="C4" s="285"/>
      <c r="D4" s="285"/>
      <c r="E4" s="286"/>
      <c r="F4" s="287" t="s">
        <v>54</v>
      </c>
      <c r="G4" s="287"/>
      <c r="H4" s="287"/>
      <c r="I4" s="287"/>
      <c r="J4" s="288"/>
      <c r="K4" s="287" t="s">
        <v>55</v>
      </c>
      <c r="L4" s="287"/>
      <c r="M4" s="287"/>
      <c r="N4" s="287"/>
      <c r="O4" s="288"/>
      <c r="P4" s="289" t="s">
        <v>56</v>
      </c>
      <c r="Q4" s="287"/>
      <c r="R4" s="287"/>
      <c r="S4" s="287"/>
      <c r="T4" s="288"/>
      <c r="U4" s="289" t="s">
        <v>107</v>
      </c>
      <c r="V4" s="287"/>
      <c r="W4" s="287"/>
      <c r="X4" s="287"/>
      <c r="Y4" s="287"/>
      <c r="Z4" s="277" t="s">
        <v>82</v>
      </c>
      <c r="AA4" s="278"/>
      <c r="AB4" s="278"/>
      <c r="AC4" s="278"/>
      <c r="AD4" s="279"/>
    </row>
    <row r="5" spans="1:30" s="3" customFormat="1" ht="18" customHeight="1" thickBot="1">
      <c r="A5" s="190" t="s">
        <v>3</v>
      </c>
      <c r="B5" s="89" t="s">
        <v>0</v>
      </c>
      <c r="C5" s="89" t="s">
        <v>2</v>
      </c>
      <c r="D5" s="89" t="s">
        <v>1</v>
      </c>
      <c r="E5" s="90" t="s">
        <v>4</v>
      </c>
      <c r="F5" s="152" t="s">
        <v>3</v>
      </c>
      <c r="G5" s="89" t="s">
        <v>0</v>
      </c>
      <c r="H5" s="89" t="s">
        <v>2</v>
      </c>
      <c r="I5" s="89" t="s">
        <v>1</v>
      </c>
      <c r="J5" s="90" t="s">
        <v>4</v>
      </c>
      <c r="K5" s="153" t="s">
        <v>3</v>
      </c>
      <c r="L5" s="102" t="s">
        <v>0</v>
      </c>
      <c r="M5" s="125" t="s">
        <v>2</v>
      </c>
      <c r="N5" s="89" t="s">
        <v>1</v>
      </c>
      <c r="O5" s="90" t="s">
        <v>4</v>
      </c>
      <c r="P5" s="154" t="s">
        <v>3</v>
      </c>
      <c r="Q5" s="58" t="s">
        <v>0</v>
      </c>
      <c r="R5" s="58" t="s">
        <v>2</v>
      </c>
      <c r="S5" s="58" t="s">
        <v>1</v>
      </c>
      <c r="T5" s="59" t="s">
        <v>4</v>
      </c>
      <c r="U5" s="154" t="s">
        <v>3</v>
      </c>
      <c r="V5" s="58" t="s">
        <v>0</v>
      </c>
      <c r="W5" s="58" t="s">
        <v>2</v>
      </c>
      <c r="X5" s="58" t="s">
        <v>1</v>
      </c>
      <c r="Y5" s="66" t="s">
        <v>4</v>
      </c>
      <c r="Z5" s="155" t="s">
        <v>3</v>
      </c>
      <c r="AA5" s="110" t="s">
        <v>0</v>
      </c>
      <c r="AB5" s="110" t="s">
        <v>2</v>
      </c>
      <c r="AC5" s="122" t="s">
        <v>1</v>
      </c>
      <c r="AD5" s="111" t="s">
        <v>4</v>
      </c>
    </row>
    <row r="6" spans="1:30" s="12" customFormat="1" ht="24" customHeight="1">
      <c r="A6" s="98" t="s">
        <v>45</v>
      </c>
      <c r="B6" s="99">
        <v>60</v>
      </c>
      <c r="C6" s="99">
        <v>45</v>
      </c>
      <c r="D6" s="99">
        <f>B6-C6</f>
        <v>15</v>
      </c>
      <c r="E6" s="156">
        <f>(C6/B6)*100%</f>
        <v>0.75</v>
      </c>
      <c r="F6" s="124" t="s">
        <v>37</v>
      </c>
      <c r="G6" s="99">
        <v>66</v>
      </c>
      <c r="H6" s="99">
        <v>56</v>
      </c>
      <c r="I6" s="68">
        <f>G6-H6</f>
        <v>10</v>
      </c>
      <c r="J6" s="157">
        <f>(H6/G6)*100%</f>
        <v>0.84848484848484851</v>
      </c>
      <c r="K6" s="93" t="s">
        <v>35</v>
      </c>
      <c r="L6" s="188">
        <v>67</v>
      </c>
      <c r="M6" s="99">
        <v>63</v>
      </c>
      <c r="N6" s="99">
        <f t="shared" ref="N6:N12" si="0">L6-M6</f>
        <v>4</v>
      </c>
      <c r="O6" s="189">
        <f t="shared" ref="O6:O12" si="1">(M6/L6)*100%</f>
        <v>0.94029850746268662</v>
      </c>
      <c r="P6" s="67" t="s">
        <v>45</v>
      </c>
      <c r="Q6" s="68">
        <v>60</v>
      </c>
      <c r="R6" s="68">
        <v>47</v>
      </c>
      <c r="S6" s="68">
        <f>Q6-R6</f>
        <v>13</v>
      </c>
      <c r="T6" s="157">
        <f>(R6/Q6)*100%</f>
        <v>0.78333333333333333</v>
      </c>
      <c r="U6" s="67" t="s">
        <v>32</v>
      </c>
      <c r="V6" s="68">
        <v>19</v>
      </c>
      <c r="W6" s="68">
        <v>18</v>
      </c>
      <c r="X6" s="68">
        <f>V6-W6</f>
        <v>1</v>
      </c>
      <c r="Y6" s="160">
        <f>(W6/V6)*100%</f>
        <v>0.94736842105263153</v>
      </c>
      <c r="Z6" s="67" t="s">
        <v>29</v>
      </c>
      <c r="AA6" s="68">
        <v>40</v>
      </c>
      <c r="AB6" s="68">
        <v>37</v>
      </c>
      <c r="AC6" s="70">
        <f>AA6-AB6</f>
        <v>3</v>
      </c>
      <c r="AD6" s="157">
        <f>(AB6/AA6)*100%</f>
        <v>0.92500000000000004</v>
      </c>
    </row>
    <row r="7" spans="1:30" s="3" customFormat="1" ht="24" customHeight="1">
      <c r="A7" s="72" t="s">
        <v>37</v>
      </c>
      <c r="B7" s="73">
        <v>66</v>
      </c>
      <c r="C7" s="73">
        <v>56</v>
      </c>
      <c r="D7" s="73">
        <f t="shared" ref="D7:D16" si="2">B7-C7</f>
        <v>10</v>
      </c>
      <c r="E7" s="159">
        <f t="shared" ref="E7:E16" si="3">(C7/B7)*100%</f>
        <v>0.84848484848484851</v>
      </c>
      <c r="F7" s="93" t="s">
        <v>45</v>
      </c>
      <c r="G7" s="73">
        <v>60</v>
      </c>
      <c r="H7" s="73">
        <v>47</v>
      </c>
      <c r="I7" s="73">
        <f t="shared" ref="I7" si="4">G7-H7</f>
        <v>13</v>
      </c>
      <c r="J7" s="159">
        <f t="shared" ref="J7" si="5">(H7/G7)*100%</f>
        <v>0.78333333333333333</v>
      </c>
      <c r="K7" s="93" t="s">
        <v>36</v>
      </c>
      <c r="L7" s="158">
        <v>67</v>
      </c>
      <c r="M7" s="73">
        <v>59</v>
      </c>
      <c r="N7" s="73">
        <f t="shared" si="0"/>
        <v>8</v>
      </c>
      <c r="O7" s="161">
        <f t="shared" si="1"/>
        <v>0.88059701492537312</v>
      </c>
      <c r="P7" s="72" t="s">
        <v>33</v>
      </c>
      <c r="Q7" s="73">
        <v>60</v>
      </c>
      <c r="R7" s="73">
        <v>58</v>
      </c>
      <c r="S7" s="73">
        <f t="shared" ref="S7" si="6">Q7-R7</f>
        <v>2</v>
      </c>
      <c r="T7" s="159">
        <f t="shared" ref="T7" si="7">(R7/Q7)*100%</f>
        <v>0.96666666666666667</v>
      </c>
      <c r="U7" s="72" t="s">
        <v>33</v>
      </c>
      <c r="V7" s="73">
        <v>60</v>
      </c>
      <c r="W7" s="73">
        <v>58</v>
      </c>
      <c r="X7" s="73">
        <f t="shared" ref="X7:X13" si="8">V7-W7</f>
        <v>2</v>
      </c>
      <c r="Y7" s="161">
        <f t="shared" ref="Y7:Y13" si="9">(W7/V7)*100%</f>
        <v>0.96666666666666667</v>
      </c>
      <c r="Z7" s="72" t="s">
        <v>30</v>
      </c>
      <c r="AA7" s="73">
        <v>33</v>
      </c>
      <c r="AB7" s="73">
        <v>31</v>
      </c>
      <c r="AC7" s="75">
        <f t="shared" ref="AC7" si="10">AA7-AB7</f>
        <v>2</v>
      </c>
      <c r="AD7" s="159">
        <f t="shared" ref="AD7" si="11">(AB7/AA7)*100%</f>
        <v>0.93939393939393945</v>
      </c>
    </row>
    <row r="8" spans="1:30" s="3" customFormat="1" ht="24" customHeight="1">
      <c r="A8" s="72" t="s">
        <v>41</v>
      </c>
      <c r="B8" s="73">
        <v>60</v>
      </c>
      <c r="C8" s="73">
        <v>57</v>
      </c>
      <c r="D8" s="73">
        <f t="shared" si="2"/>
        <v>3</v>
      </c>
      <c r="E8" s="159">
        <f t="shared" si="3"/>
        <v>0.95</v>
      </c>
      <c r="F8" s="93" t="s">
        <v>41</v>
      </c>
      <c r="G8" s="73">
        <v>60</v>
      </c>
      <c r="H8" s="73">
        <v>56</v>
      </c>
      <c r="I8" s="73">
        <f t="shared" ref="I8:I16" si="12">G8-H8</f>
        <v>4</v>
      </c>
      <c r="J8" s="159">
        <f t="shared" ref="J8:J16" si="13">(H8/G8)*100%</f>
        <v>0.93333333333333335</v>
      </c>
      <c r="K8" s="93" t="s">
        <v>37</v>
      </c>
      <c r="L8" s="158">
        <v>66</v>
      </c>
      <c r="M8" s="73">
        <v>56</v>
      </c>
      <c r="N8" s="73">
        <f t="shared" si="0"/>
        <v>10</v>
      </c>
      <c r="O8" s="161">
        <f t="shared" si="1"/>
        <v>0.84848484848484851</v>
      </c>
      <c r="P8" s="103" t="s">
        <v>32</v>
      </c>
      <c r="Q8" s="73">
        <v>19</v>
      </c>
      <c r="R8" s="73">
        <v>18</v>
      </c>
      <c r="S8" s="73">
        <f t="shared" ref="S8:S16" si="14">Q8-R8</f>
        <v>1</v>
      </c>
      <c r="T8" s="159">
        <f t="shared" ref="T8:T16" si="15">(R8/Q8)*100%</f>
        <v>0.94736842105263153</v>
      </c>
      <c r="U8" s="72" t="s">
        <v>34</v>
      </c>
      <c r="V8" s="73">
        <v>60</v>
      </c>
      <c r="W8" s="73">
        <v>58</v>
      </c>
      <c r="X8" s="73">
        <f t="shared" si="8"/>
        <v>2</v>
      </c>
      <c r="Y8" s="161">
        <f t="shared" si="9"/>
        <v>0.96666666666666667</v>
      </c>
      <c r="Z8" s="72"/>
      <c r="AA8" s="73"/>
      <c r="AB8" s="73"/>
      <c r="AC8" s="75"/>
      <c r="AD8" s="162"/>
    </row>
    <row r="9" spans="1:30" s="3" customFormat="1" ht="24" customHeight="1">
      <c r="A9" s="72" t="s">
        <v>33</v>
      </c>
      <c r="B9" s="73">
        <v>60</v>
      </c>
      <c r="C9" s="73">
        <v>57</v>
      </c>
      <c r="D9" s="73">
        <f t="shared" si="2"/>
        <v>3</v>
      </c>
      <c r="E9" s="159">
        <f t="shared" si="3"/>
        <v>0.95</v>
      </c>
      <c r="F9" s="93" t="s">
        <v>33</v>
      </c>
      <c r="G9" s="73">
        <v>60</v>
      </c>
      <c r="H9" s="73">
        <v>58</v>
      </c>
      <c r="I9" s="73">
        <f t="shared" si="12"/>
        <v>2</v>
      </c>
      <c r="J9" s="159">
        <f t="shared" si="13"/>
        <v>0.96666666666666667</v>
      </c>
      <c r="K9" s="93" t="s">
        <v>45</v>
      </c>
      <c r="L9" s="158">
        <v>60</v>
      </c>
      <c r="M9" s="73">
        <v>47</v>
      </c>
      <c r="N9" s="73">
        <f t="shared" si="0"/>
        <v>13</v>
      </c>
      <c r="O9" s="161">
        <f t="shared" si="1"/>
        <v>0.78333333333333333</v>
      </c>
      <c r="P9" s="103" t="s">
        <v>48</v>
      </c>
      <c r="Q9" s="73">
        <v>61</v>
      </c>
      <c r="R9" s="73">
        <v>61</v>
      </c>
      <c r="S9" s="73">
        <f t="shared" si="14"/>
        <v>0</v>
      </c>
      <c r="T9" s="159">
        <f t="shared" si="15"/>
        <v>1</v>
      </c>
      <c r="U9" s="72" t="s">
        <v>35</v>
      </c>
      <c r="V9" s="73">
        <v>67</v>
      </c>
      <c r="W9" s="73">
        <v>63</v>
      </c>
      <c r="X9" s="73">
        <f t="shared" si="8"/>
        <v>4</v>
      </c>
      <c r="Y9" s="161">
        <f t="shared" si="9"/>
        <v>0.94029850746268662</v>
      </c>
      <c r="Z9" s="72"/>
      <c r="AA9" s="73"/>
      <c r="AB9" s="73"/>
      <c r="AC9" s="75"/>
      <c r="AD9" s="162"/>
    </row>
    <row r="10" spans="1:30" s="3" customFormat="1" ht="24" customHeight="1">
      <c r="A10" s="72" t="s">
        <v>29</v>
      </c>
      <c r="B10" s="73">
        <v>40</v>
      </c>
      <c r="C10" s="73">
        <v>36</v>
      </c>
      <c r="D10" s="73">
        <f t="shared" si="2"/>
        <v>4</v>
      </c>
      <c r="E10" s="159">
        <f t="shared" si="3"/>
        <v>0.9</v>
      </c>
      <c r="F10" s="93" t="s">
        <v>29</v>
      </c>
      <c r="G10" s="73">
        <v>40</v>
      </c>
      <c r="H10" s="73">
        <v>37</v>
      </c>
      <c r="I10" s="73">
        <f t="shared" si="12"/>
        <v>3</v>
      </c>
      <c r="J10" s="159">
        <f t="shared" si="13"/>
        <v>0.92500000000000004</v>
      </c>
      <c r="K10" s="93" t="s">
        <v>46</v>
      </c>
      <c r="L10" s="158">
        <v>61</v>
      </c>
      <c r="M10" s="73">
        <v>54</v>
      </c>
      <c r="N10" s="73">
        <f t="shared" si="0"/>
        <v>7</v>
      </c>
      <c r="O10" s="161">
        <f t="shared" si="1"/>
        <v>0.88524590163934425</v>
      </c>
      <c r="P10" s="103" t="s">
        <v>47</v>
      </c>
      <c r="Q10" s="73">
        <v>53</v>
      </c>
      <c r="R10" s="73">
        <v>46</v>
      </c>
      <c r="S10" s="73">
        <f t="shared" si="14"/>
        <v>7</v>
      </c>
      <c r="T10" s="159">
        <f t="shared" si="15"/>
        <v>0.86792452830188682</v>
      </c>
      <c r="U10" s="72" t="s">
        <v>36</v>
      </c>
      <c r="V10" s="73">
        <v>67</v>
      </c>
      <c r="W10" s="73">
        <v>59</v>
      </c>
      <c r="X10" s="73">
        <f t="shared" si="8"/>
        <v>8</v>
      </c>
      <c r="Y10" s="161">
        <f t="shared" si="9"/>
        <v>0.88059701492537312</v>
      </c>
      <c r="Z10" s="72"/>
      <c r="AA10" s="73"/>
      <c r="AB10" s="73"/>
      <c r="AC10" s="75"/>
      <c r="AD10" s="162"/>
    </row>
    <row r="11" spans="1:30" s="3" customFormat="1" ht="24" customHeight="1">
      <c r="A11" s="72" t="s">
        <v>32</v>
      </c>
      <c r="B11" s="73">
        <v>19</v>
      </c>
      <c r="C11" s="73">
        <v>18</v>
      </c>
      <c r="D11" s="73">
        <f t="shared" si="2"/>
        <v>1</v>
      </c>
      <c r="E11" s="159">
        <f t="shared" si="3"/>
        <v>0.94736842105263153</v>
      </c>
      <c r="F11" s="93" t="s">
        <v>32</v>
      </c>
      <c r="G11" s="73">
        <v>19</v>
      </c>
      <c r="H11" s="73">
        <v>18</v>
      </c>
      <c r="I11" s="73">
        <f t="shared" si="12"/>
        <v>1</v>
      </c>
      <c r="J11" s="159">
        <f t="shared" si="13"/>
        <v>0.94736842105263153</v>
      </c>
      <c r="K11" s="93" t="s">
        <v>47</v>
      </c>
      <c r="L11" s="158">
        <v>53</v>
      </c>
      <c r="M11" s="73">
        <v>46</v>
      </c>
      <c r="N11" s="73">
        <f t="shared" si="0"/>
        <v>7</v>
      </c>
      <c r="O11" s="161">
        <f t="shared" si="1"/>
        <v>0.86792452830188682</v>
      </c>
      <c r="P11" s="103" t="s">
        <v>40</v>
      </c>
      <c r="Q11" s="73">
        <v>61</v>
      </c>
      <c r="R11" s="73">
        <v>58</v>
      </c>
      <c r="S11" s="73">
        <f t="shared" si="14"/>
        <v>3</v>
      </c>
      <c r="T11" s="159">
        <f t="shared" si="15"/>
        <v>0.95081967213114749</v>
      </c>
      <c r="U11" s="72" t="s">
        <v>37</v>
      </c>
      <c r="V11" s="73">
        <v>66</v>
      </c>
      <c r="W11" s="73">
        <v>57</v>
      </c>
      <c r="X11" s="73">
        <f t="shared" si="8"/>
        <v>9</v>
      </c>
      <c r="Y11" s="161">
        <f t="shared" si="9"/>
        <v>0.86363636363636365</v>
      </c>
      <c r="Z11" s="72"/>
      <c r="AA11" s="73"/>
      <c r="AB11" s="73"/>
      <c r="AC11" s="75"/>
      <c r="AD11" s="162"/>
    </row>
    <row r="12" spans="1:30" s="3" customFormat="1" ht="24" customHeight="1">
      <c r="A12" s="72" t="s">
        <v>30</v>
      </c>
      <c r="B12" s="73">
        <v>33</v>
      </c>
      <c r="C12" s="73">
        <v>31</v>
      </c>
      <c r="D12" s="73">
        <f t="shared" si="2"/>
        <v>2</v>
      </c>
      <c r="E12" s="159">
        <f t="shared" si="3"/>
        <v>0.93939393939393945</v>
      </c>
      <c r="F12" s="93" t="s">
        <v>30</v>
      </c>
      <c r="G12" s="73">
        <v>33</v>
      </c>
      <c r="H12" s="73">
        <v>31</v>
      </c>
      <c r="I12" s="73">
        <f t="shared" si="12"/>
        <v>2</v>
      </c>
      <c r="J12" s="159">
        <f t="shared" si="13"/>
        <v>0.93939393939393945</v>
      </c>
      <c r="K12" s="93" t="s">
        <v>48</v>
      </c>
      <c r="L12" s="158">
        <v>61</v>
      </c>
      <c r="M12" s="73">
        <v>61</v>
      </c>
      <c r="N12" s="73">
        <f t="shared" si="0"/>
        <v>0</v>
      </c>
      <c r="O12" s="161">
        <f t="shared" si="1"/>
        <v>1</v>
      </c>
      <c r="P12" s="103" t="s">
        <v>31</v>
      </c>
      <c r="Q12" s="73">
        <v>73</v>
      </c>
      <c r="R12" s="73">
        <v>69</v>
      </c>
      <c r="S12" s="73">
        <f t="shared" si="14"/>
        <v>4</v>
      </c>
      <c r="T12" s="159">
        <f t="shared" si="15"/>
        <v>0.9452054794520548</v>
      </c>
      <c r="U12" s="72" t="s">
        <v>38</v>
      </c>
      <c r="V12" s="73">
        <v>60</v>
      </c>
      <c r="W12" s="73">
        <v>56</v>
      </c>
      <c r="X12" s="73">
        <f t="shared" si="8"/>
        <v>4</v>
      </c>
      <c r="Y12" s="161">
        <f t="shared" si="9"/>
        <v>0.93333333333333335</v>
      </c>
      <c r="Z12" s="72"/>
      <c r="AA12" s="73"/>
      <c r="AB12" s="73"/>
      <c r="AC12" s="73"/>
      <c r="AD12" s="162"/>
    </row>
    <row r="13" spans="1:30" s="3" customFormat="1" ht="24" customHeight="1">
      <c r="A13" s="72" t="s">
        <v>47</v>
      </c>
      <c r="B13" s="73">
        <v>53</v>
      </c>
      <c r="C13" s="73">
        <v>46</v>
      </c>
      <c r="D13" s="73">
        <f t="shared" si="2"/>
        <v>7</v>
      </c>
      <c r="E13" s="159">
        <f t="shared" si="3"/>
        <v>0.86792452830188682</v>
      </c>
      <c r="F13" s="93" t="s">
        <v>47</v>
      </c>
      <c r="G13" s="73">
        <v>53</v>
      </c>
      <c r="H13" s="73">
        <v>46</v>
      </c>
      <c r="I13" s="73">
        <f t="shared" si="12"/>
        <v>7</v>
      </c>
      <c r="J13" s="159">
        <f t="shared" si="13"/>
        <v>0.86792452830188682</v>
      </c>
      <c r="K13" s="93" t="s">
        <v>86</v>
      </c>
      <c r="L13" s="158">
        <v>33</v>
      </c>
      <c r="M13" s="73">
        <v>29</v>
      </c>
      <c r="N13" s="73">
        <f t="shared" ref="N13:N14" si="16">L13-M13</f>
        <v>4</v>
      </c>
      <c r="O13" s="161">
        <f t="shared" ref="O13:O14" si="17">(M13/L13)*100%</f>
        <v>0.87878787878787878</v>
      </c>
      <c r="P13" s="103" t="s">
        <v>34</v>
      </c>
      <c r="Q13" s="73">
        <v>60</v>
      </c>
      <c r="R13" s="73">
        <v>58</v>
      </c>
      <c r="S13" s="73">
        <f t="shared" si="14"/>
        <v>2</v>
      </c>
      <c r="T13" s="159">
        <f t="shared" si="15"/>
        <v>0.96666666666666667</v>
      </c>
      <c r="U13" s="72" t="s">
        <v>39</v>
      </c>
      <c r="V13" s="73">
        <v>61</v>
      </c>
      <c r="W13" s="73">
        <v>56</v>
      </c>
      <c r="X13" s="73">
        <f t="shared" si="8"/>
        <v>5</v>
      </c>
      <c r="Y13" s="161">
        <f t="shared" si="9"/>
        <v>0.91803278688524592</v>
      </c>
      <c r="Z13" s="187"/>
      <c r="AA13" s="163"/>
      <c r="AB13" s="163"/>
      <c r="AC13" s="163"/>
      <c r="AD13" s="164"/>
    </row>
    <row r="14" spans="1:30" s="3" customFormat="1" ht="24" customHeight="1">
      <c r="A14" s="72" t="s">
        <v>39</v>
      </c>
      <c r="B14" s="73">
        <v>61</v>
      </c>
      <c r="C14" s="73">
        <v>55</v>
      </c>
      <c r="D14" s="73">
        <f t="shared" si="2"/>
        <v>6</v>
      </c>
      <c r="E14" s="159">
        <f t="shared" si="3"/>
        <v>0.90163934426229508</v>
      </c>
      <c r="F14" s="93" t="s">
        <v>39</v>
      </c>
      <c r="G14" s="73">
        <v>61</v>
      </c>
      <c r="H14" s="73">
        <v>55</v>
      </c>
      <c r="I14" s="73">
        <f t="shared" si="12"/>
        <v>6</v>
      </c>
      <c r="J14" s="159">
        <f t="shared" si="13"/>
        <v>0.90163934426229508</v>
      </c>
      <c r="K14" s="93" t="s">
        <v>85</v>
      </c>
      <c r="L14" s="158">
        <v>42</v>
      </c>
      <c r="M14" s="73">
        <v>40</v>
      </c>
      <c r="N14" s="73">
        <f t="shared" si="16"/>
        <v>2</v>
      </c>
      <c r="O14" s="161">
        <f t="shared" si="17"/>
        <v>0.95238095238095233</v>
      </c>
      <c r="P14" s="182" t="s">
        <v>29</v>
      </c>
      <c r="Q14" s="181">
        <v>40</v>
      </c>
      <c r="R14" s="181">
        <v>37</v>
      </c>
      <c r="S14" s="181">
        <f t="shared" si="14"/>
        <v>3</v>
      </c>
      <c r="T14" s="159">
        <f t="shared" si="15"/>
        <v>0.92500000000000004</v>
      </c>
      <c r="U14" s="72" t="s">
        <v>40</v>
      </c>
      <c r="V14" s="73">
        <v>61</v>
      </c>
      <c r="W14" s="73">
        <v>58</v>
      </c>
      <c r="X14" s="73">
        <f>V14-W14</f>
        <v>3</v>
      </c>
      <c r="Y14" s="161">
        <f>(W14/V14)*100%</f>
        <v>0.95081967213114749</v>
      </c>
      <c r="Z14" s="192"/>
      <c r="AA14" s="191"/>
      <c r="AB14" s="191"/>
      <c r="AC14" s="191"/>
      <c r="AD14" s="193"/>
    </row>
    <row r="15" spans="1:30" s="3" customFormat="1" ht="24" customHeight="1">
      <c r="A15" s="72" t="s">
        <v>31</v>
      </c>
      <c r="B15" s="73">
        <v>73</v>
      </c>
      <c r="C15" s="73">
        <v>67</v>
      </c>
      <c r="D15" s="73">
        <f t="shared" si="2"/>
        <v>6</v>
      </c>
      <c r="E15" s="159">
        <f t="shared" si="3"/>
        <v>0.9178082191780822</v>
      </c>
      <c r="F15" s="93" t="s">
        <v>31</v>
      </c>
      <c r="G15" s="73">
        <v>73</v>
      </c>
      <c r="H15" s="73">
        <v>68</v>
      </c>
      <c r="I15" s="73">
        <f t="shared" si="12"/>
        <v>5</v>
      </c>
      <c r="J15" s="159">
        <f t="shared" si="13"/>
        <v>0.93150684931506844</v>
      </c>
      <c r="K15" s="93" t="s">
        <v>43</v>
      </c>
      <c r="L15" s="158">
        <v>60</v>
      </c>
      <c r="M15" s="73">
        <v>57</v>
      </c>
      <c r="N15" s="73">
        <f t="shared" ref="N15:N17" si="18">L15-M15</f>
        <v>3</v>
      </c>
      <c r="O15" s="161">
        <f t="shared" ref="O15:O17" si="19">(M15/L15)*100%</f>
        <v>0.95</v>
      </c>
      <c r="P15" s="182" t="s">
        <v>30</v>
      </c>
      <c r="Q15" s="181">
        <v>33</v>
      </c>
      <c r="R15" s="181">
        <v>31</v>
      </c>
      <c r="S15" s="181">
        <f t="shared" si="14"/>
        <v>2</v>
      </c>
      <c r="T15" s="159">
        <f t="shared" si="15"/>
        <v>0.93939393939393945</v>
      </c>
      <c r="U15" s="72" t="s">
        <v>41</v>
      </c>
      <c r="V15" s="73">
        <v>60</v>
      </c>
      <c r="W15" s="73">
        <v>57</v>
      </c>
      <c r="X15" s="73">
        <f>V15-W15</f>
        <v>3</v>
      </c>
      <c r="Y15" s="161">
        <f>(W15/V15)*100%</f>
        <v>0.95</v>
      </c>
      <c r="Z15" s="192"/>
      <c r="AA15" s="191"/>
      <c r="AB15" s="191"/>
      <c r="AC15" s="191"/>
      <c r="AD15" s="193"/>
    </row>
    <row r="16" spans="1:30" s="3" customFormat="1" ht="24" customHeight="1">
      <c r="A16" s="72" t="s">
        <v>46</v>
      </c>
      <c r="B16" s="73">
        <v>61</v>
      </c>
      <c r="C16" s="73">
        <v>53</v>
      </c>
      <c r="D16" s="73">
        <f t="shared" si="2"/>
        <v>8</v>
      </c>
      <c r="E16" s="159">
        <f t="shared" si="3"/>
        <v>0.86885245901639341</v>
      </c>
      <c r="F16" s="93" t="s">
        <v>46</v>
      </c>
      <c r="G16" s="73">
        <v>61</v>
      </c>
      <c r="H16" s="73">
        <v>53</v>
      </c>
      <c r="I16" s="73">
        <f t="shared" si="12"/>
        <v>8</v>
      </c>
      <c r="J16" s="159">
        <f t="shared" si="13"/>
        <v>0.86885245901639341</v>
      </c>
      <c r="K16" s="93" t="s">
        <v>49</v>
      </c>
      <c r="L16" s="158">
        <v>80</v>
      </c>
      <c r="M16" s="73">
        <v>65</v>
      </c>
      <c r="N16" s="73">
        <f t="shared" si="18"/>
        <v>15</v>
      </c>
      <c r="O16" s="161">
        <f t="shared" si="19"/>
        <v>0.8125</v>
      </c>
      <c r="P16" s="182" t="s">
        <v>46</v>
      </c>
      <c r="Q16" s="181">
        <v>61</v>
      </c>
      <c r="R16" s="181">
        <v>53</v>
      </c>
      <c r="S16" s="181">
        <f t="shared" si="14"/>
        <v>8</v>
      </c>
      <c r="T16" s="159">
        <f t="shared" si="15"/>
        <v>0.86885245901639341</v>
      </c>
      <c r="U16" s="103" t="s">
        <v>44</v>
      </c>
      <c r="V16" s="73">
        <v>57</v>
      </c>
      <c r="W16" s="73">
        <v>53</v>
      </c>
      <c r="X16" s="73">
        <f>V16-W16</f>
        <v>4</v>
      </c>
      <c r="Y16" s="161">
        <f>(W16/V16)*100%</f>
        <v>0.92982456140350878</v>
      </c>
      <c r="Z16" s="192"/>
      <c r="AA16" s="191"/>
      <c r="AB16" s="191"/>
      <c r="AC16" s="191"/>
      <c r="AD16" s="193"/>
    </row>
    <row r="17" spans="1:35" s="3" customFormat="1" ht="24" customHeight="1">
      <c r="A17" s="72"/>
      <c r="B17" s="73"/>
      <c r="C17" s="73"/>
      <c r="D17" s="73"/>
      <c r="E17" s="159"/>
      <c r="F17" s="166"/>
      <c r="G17" s="73"/>
      <c r="H17" s="73"/>
      <c r="I17" s="73"/>
      <c r="J17" s="159"/>
      <c r="K17" s="93" t="s">
        <v>50</v>
      </c>
      <c r="L17" s="158">
        <v>71</v>
      </c>
      <c r="M17" s="73">
        <v>65</v>
      </c>
      <c r="N17" s="73">
        <f t="shared" si="18"/>
        <v>6</v>
      </c>
      <c r="O17" s="161">
        <f t="shared" si="19"/>
        <v>0.91549295774647887</v>
      </c>
      <c r="P17" s="182"/>
      <c r="Q17" s="181"/>
      <c r="R17" s="181"/>
      <c r="S17" s="181"/>
      <c r="T17" s="183"/>
      <c r="U17" s="93"/>
      <c r="V17" s="73"/>
      <c r="W17" s="73"/>
      <c r="X17" s="73"/>
      <c r="Y17" s="165"/>
      <c r="Z17" s="103"/>
      <c r="AA17" s="73"/>
      <c r="AB17" s="73"/>
      <c r="AC17" s="73"/>
      <c r="AD17" s="159"/>
    </row>
    <row r="18" spans="1:35" s="3" customFormat="1" ht="24" customHeight="1">
      <c r="A18" s="72"/>
      <c r="B18" s="73"/>
      <c r="C18" s="73"/>
      <c r="D18" s="73"/>
      <c r="E18" s="159"/>
      <c r="F18" s="166"/>
      <c r="G18" s="73"/>
      <c r="H18" s="73"/>
      <c r="I18" s="73"/>
      <c r="J18" s="162"/>
      <c r="K18" s="93"/>
      <c r="L18" s="158"/>
      <c r="M18" s="73"/>
      <c r="N18" s="73"/>
      <c r="O18" s="161"/>
      <c r="P18" s="182"/>
      <c r="Q18" s="181"/>
      <c r="R18" s="181"/>
      <c r="S18" s="181"/>
      <c r="T18" s="183"/>
      <c r="U18" s="93"/>
      <c r="V18" s="73"/>
      <c r="W18" s="73"/>
      <c r="X18" s="73"/>
      <c r="Y18" s="165"/>
      <c r="Z18" s="187"/>
      <c r="AA18" s="163"/>
      <c r="AB18" s="163"/>
      <c r="AC18" s="163"/>
      <c r="AD18" s="164"/>
    </row>
    <row r="19" spans="1:35" s="3" customFormat="1" ht="24" customHeight="1">
      <c r="A19" s="72"/>
      <c r="B19" s="73"/>
      <c r="C19" s="73"/>
      <c r="D19" s="73"/>
      <c r="E19" s="162"/>
      <c r="F19" s="166"/>
      <c r="G19" s="73"/>
      <c r="H19" s="73"/>
      <c r="I19" s="73"/>
      <c r="J19" s="162"/>
      <c r="K19" s="93"/>
      <c r="L19" s="158"/>
      <c r="M19" s="73"/>
      <c r="N19" s="73"/>
      <c r="O19" s="161"/>
      <c r="P19" s="182"/>
      <c r="Q19" s="181"/>
      <c r="R19" s="181"/>
      <c r="S19" s="181"/>
      <c r="T19" s="183"/>
      <c r="U19" s="178"/>
      <c r="V19" s="73"/>
      <c r="W19" s="73"/>
      <c r="X19" s="73"/>
      <c r="Y19" s="165"/>
      <c r="Z19" s="103"/>
      <c r="AA19" s="73"/>
      <c r="AB19" s="73"/>
      <c r="AC19" s="73"/>
      <c r="AD19" s="162"/>
    </row>
    <row r="20" spans="1:35" s="3" customFormat="1" ht="24" customHeight="1">
      <c r="A20" s="72"/>
      <c r="B20" s="73"/>
      <c r="C20" s="73"/>
      <c r="D20" s="73"/>
      <c r="E20" s="162"/>
      <c r="F20" s="167"/>
      <c r="G20" s="73"/>
      <c r="H20" s="73"/>
      <c r="I20" s="73"/>
      <c r="J20" s="162"/>
      <c r="K20" s="114"/>
      <c r="L20" s="168"/>
      <c r="M20" s="83"/>
      <c r="N20" s="83"/>
      <c r="O20" s="177"/>
      <c r="P20" s="182"/>
      <c r="Q20" s="181"/>
      <c r="R20" s="181"/>
      <c r="S20" s="181"/>
      <c r="T20" s="183"/>
      <c r="U20" s="178"/>
      <c r="V20" s="73"/>
      <c r="W20" s="73"/>
      <c r="X20" s="73"/>
      <c r="Y20" s="165"/>
      <c r="Z20" s="103"/>
      <c r="AA20" s="73"/>
      <c r="AB20" s="73"/>
      <c r="AC20" s="73"/>
      <c r="AD20" s="162"/>
    </row>
    <row r="21" spans="1:35" s="3" customFormat="1" ht="24" customHeight="1">
      <c r="A21" s="82"/>
      <c r="B21" s="83"/>
      <c r="C21" s="83"/>
      <c r="D21" s="83"/>
      <c r="E21" s="169"/>
      <c r="F21" s="170"/>
      <c r="G21" s="83"/>
      <c r="H21" s="83"/>
      <c r="I21" s="83"/>
      <c r="J21" s="169"/>
      <c r="K21" s="114"/>
      <c r="L21" s="168"/>
      <c r="M21" s="83"/>
      <c r="N21" s="83"/>
      <c r="O21" s="177"/>
      <c r="P21" s="182"/>
      <c r="Q21" s="181"/>
      <c r="R21" s="181"/>
      <c r="S21" s="181"/>
      <c r="T21" s="183"/>
      <c r="U21" s="178"/>
      <c r="V21" s="73"/>
      <c r="W21" s="73"/>
      <c r="X21" s="73"/>
      <c r="Y21" s="165"/>
      <c r="Z21" s="103"/>
      <c r="AA21" s="73"/>
      <c r="AB21" s="73"/>
      <c r="AC21" s="73"/>
      <c r="AD21" s="162"/>
    </row>
    <row r="22" spans="1:35" s="3" customFormat="1" ht="24" customHeight="1" thickBot="1">
      <c r="A22" s="79"/>
      <c r="B22" s="80"/>
      <c r="C22" s="80"/>
      <c r="D22" s="80"/>
      <c r="E22" s="171"/>
      <c r="F22" s="172"/>
      <c r="G22" s="80"/>
      <c r="H22" s="80"/>
      <c r="I22" s="80"/>
      <c r="J22" s="171"/>
      <c r="K22" s="114"/>
      <c r="L22" s="168"/>
      <c r="M22" s="83"/>
      <c r="N22" s="83"/>
      <c r="O22" s="177"/>
      <c r="P22" s="184"/>
      <c r="Q22" s="185"/>
      <c r="R22" s="185"/>
      <c r="S22" s="185"/>
      <c r="T22" s="186"/>
      <c r="U22" s="179"/>
      <c r="V22" s="83"/>
      <c r="W22" s="83"/>
      <c r="X22" s="83"/>
      <c r="Y22" s="173"/>
      <c r="Z22" s="79"/>
      <c r="AA22" s="80"/>
      <c r="AB22" s="80"/>
      <c r="AC22" s="80"/>
      <c r="AD22" s="171"/>
    </row>
    <row r="23" spans="1:35" s="3" customFormat="1" ht="17.25" customHeight="1" thickBot="1">
      <c r="A23" s="101" t="s">
        <v>104</v>
      </c>
      <c r="B23" s="174">
        <f>SUM(B6:B22)</f>
        <v>586</v>
      </c>
      <c r="C23" s="174">
        <f>SUM(C6:C22)</f>
        <v>521</v>
      </c>
      <c r="D23" s="174">
        <f>SUM(D6:D22)</f>
        <v>65</v>
      </c>
      <c r="E23" s="175">
        <f>(C23/B23)*100</f>
        <v>88.907849829351534</v>
      </c>
      <c r="F23" s="101" t="s">
        <v>104</v>
      </c>
      <c r="G23" s="174">
        <f>SUM(G6:G22)</f>
        <v>586</v>
      </c>
      <c r="H23" s="174">
        <f>SUM(H6:H22)</f>
        <v>525</v>
      </c>
      <c r="I23" s="174">
        <f>SUM(I6:I22)</f>
        <v>61</v>
      </c>
      <c r="J23" s="175">
        <f>(H23/G23)*100</f>
        <v>89.590443686006822</v>
      </c>
      <c r="K23" s="102" t="s">
        <v>104</v>
      </c>
      <c r="L23" s="125">
        <f>SUM(L6:L22)</f>
        <v>721</v>
      </c>
      <c r="M23" s="89">
        <f>SUM(M6:M22)</f>
        <v>642</v>
      </c>
      <c r="N23" s="89">
        <f>SUM(N6:N22)</f>
        <v>79</v>
      </c>
      <c r="O23" s="176">
        <f>(M23/L23)*100</f>
        <v>89.042995839112351</v>
      </c>
      <c r="P23" s="113" t="s">
        <v>104</v>
      </c>
      <c r="Q23" s="180">
        <f>SUM(Q6:Q22)</f>
        <v>581</v>
      </c>
      <c r="R23" s="174">
        <f>SUM(R6:R22)</f>
        <v>536</v>
      </c>
      <c r="S23" s="174">
        <f>SUM(S6:S22)</f>
        <v>45</v>
      </c>
      <c r="T23" s="175">
        <f>(R23/Q23)*100</f>
        <v>92.25473321858864</v>
      </c>
      <c r="U23" s="102" t="s">
        <v>104</v>
      </c>
      <c r="V23" s="125">
        <v>638</v>
      </c>
      <c r="W23" s="89">
        <v>592</v>
      </c>
      <c r="X23" s="89">
        <v>41</v>
      </c>
      <c r="Y23" s="176">
        <v>93</v>
      </c>
      <c r="Z23" s="86" t="s">
        <v>104</v>
      </c>
      <c r="AA23" s="89">
        <v>73</v>
      </c>
      <c r="AB23" s="89">
        <v>68</v>
      </c>
      <c r="AC23" s="89">
        <v>5</v>
      </c>
      <c r="AD23" s="176">
        <v>93</v>
      </c>
    </row>
    <row r="24" spans="1:35" s="5" customFormat="1" ht="24" customHeight="1">
      <c r="A24" s="49"/>
      <c r="B24" s="50"/>
      <c r="C24" s="50"/>
      <c r="D24" s="50"/>
      <c r="E24" s="50"/>
      <c r="F24" s="51"/>
      <c r="G24" s="49"/>
      <c r="H24" s="49"/>
      <c r="I24" s="49"/>
      <c r="J24" s="50"/>
      <c r="K24" s="49"/>
      <c r="L24" s="50"/>
      <c r="M24" s="50"/>
      <c r="N24" s="50"/>
      <c r="O24" s="49"/>
      <c r="P24" s="20"/>
      <c r="Q24" s="20"/>
      <c r="R24" s="20"/>
      <c r="S24" s="20"/>
      <c r="T24" s="151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2"/>
      <c r="AF24" s="52"/>
      <c r="AG24" s="52"/>
      <c r="AH24" s="52"/>
      <c r="AI24" s="52"/>
    </row>
    <row r="25" spans="1:35" s="5" customFormat="1" ht="15" customHeight="1">
      <c r="I25" s="54"/>
      <c r="J25" s="54"/>
      <c r="K25" s="54"/>
      <c r="L25" s="54"/>
      <c r="M25" s="54"/>
      <c r="N25" s="54"/>
      <c r="O25" s="54"/>
      <c r="P25" s="20"/>
      <c r="Q25" s="20"/>
      <c r="R25" s="20"/>
      <c r="S25" s="20"/>
      <c r="T25" s="151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"/>
      <c r="AF25" s="7"/>
      <c r="AG25" s="7"/>
      <c r="AH25" s="7"/>
      <c r="AI25" s="7"/>
    </row>
    <row r="26" spans="1:35" ht="21" customHeight="1">
      <c r="A26" s="194" t="s">
        <v>108</v>
      </c>
      <c r="B26" s="194"/>
      <c r="C26" s="194"/>
      <c r="D26" s="194"/>
      <c r="E26" s="194"/>
      <c r="F26" s="194"/>
      <c r="G26" s="194"/>
      <c r="H26" s="54"/>
      <c r="I26" s="48"/>
      <c r="J26" s="48"/>
      <c r="K26" s="48"/>
      <c r="L26" s="48"/>
      <c r="M26" s="48"/>
      <c r="N26" s="48"/>
      <c r="O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5" ht="18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5" ht="18.75" customHeight="1">
      <c r="A28" s="7"/>
      <c r="B28" s="7"/>
      <c r="C28" s="7"/>
      <c r="D28" s="7"/>
      <c r="E28" s="7"/>
      <c r="F28" s="47"/>
      <c r="G28" s="47"/>
      <c r="H28" s="47"/>
      <c r="I28" s="47"/>
      <c r="J28" s="47"/>
      <c r="K28" s="47"/>
      <c r="L28" s="47"/>
      <c r="M28" s="47"/>
      <c r="N28" s="47"/>
      <c r="O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ht="20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5" s="47" customFormat="1" ht="12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0"/>
      <c r="Q30" s="20"/>
      <c r="R30" s="20"/>
      <c r="S30" s="20"/>
      <c r="T30" s="15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4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5" ht="24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24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24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24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24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24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24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24.75" customHeight="1"/>
    <row r="40" spans="1:30" ht="24.75" customHeight="1"/>
    <row r="41" spans="1:30" ht="24.75" customHeight="1"/>
    <row r="42" spans="1:30" ht="24.75" customHeight="1"/>
    <row r="43" spans="1:30" ht="24.75" customHeight="1"/>
    <row r="44" spans="1:30" ht="24.75" customHeight="1"/>
    <row r="45" spans="1:30" ht="24.75" customHeight="1"/>
    <row r="46" spans="1:30" ht="24.75" customHeight="1"/>
    <row r="47" spans="1:30" ht="24.75" customHeight="1"/>
    <row r="48" spans="1:3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</sheetData>
  <mergeCells count="11">
    <mergeCell ref="U3:Y3"/>
    <mergeCell ref="A1:AD1"/>
    <mergeCell ref="Z4:AD4"/>
    <mergeCell ref="Z3:AD3"/>
    <mergeCell ref="A2:AD2"/>
    <mergeCell ref="A3:T3"/>
    <mergeCell ref="A4:E4"/>
    <mergeCell ref="F4:J4"/>
    <mergeCell ref="K4:O4"/>
    <mergeCell ref="P4:T4"/>
    <mergeCell ref="U4:Y4"/>
  </mergeCells>
  <printOptions horizontalCentered="1" verticalCentered="1"/>
  <pageMargins left="0.37" right="0.17" top="0.18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 Year JULY 2021</vt:lpstr>
      <vt:lpstr>EXTRA SUBJECTS</vt:lpstr>
      <vt:lpstr>FOUNDATION COURSES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2021-10-23T08:05:08Z</cp:lastPrinted>
  <dcterms:created xsi:type="dcterms:W3CDTF">2004-11-06T08:13:46Z</dcterms:created>
  <dcterms:modified xsi:type="dcterms:W3CDTF">2021-10-25T05:16:25Z</dcterms:modified>
</cp:coreProperties>
</file>